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окументы 2024-2025 учебный год\Лагерь 2024-2025\Лето 2025\"/>
    </mc:Choice>
  </mc:AlternateContent>
  <bookViews>
    <workbookView xWindow="0" yWindow="0" windowWidth="28800" windowHeight="12300" activeTab="1"/>
  </bookViews>
  <sheets>
    <sheet name="1 смена" sheetId="1" r:id="rId1"/>
    <sheet name="2 смена" sheetId="2" r:id="rId2"/>
    <sheet name="3 смена" sheetId="3" r:id="rId3"/>
  </sheets>
  <definedNames>
    <definedName name="_xlnm.Print_Area" localSheetId="0">'1 смена'!$A$1:$J$89</definedName>
  </definedNames>
  <calcPr calcId="162913"/>
</workbook>
</file>

<file path=xl/calcChain.xml><?xml version="1.0" encoding="utf-8"?>
<calcChain xmlns="http://schemas.openxmlformats.org/spreadsheetml/2006/main">
  <c r="G3" i="2" l="1"/>
  <c r="G4" i="2"/>
  <c r="G5" i="2"/>
  <c r="G7" i="2"/>
  <c r="G8" i="2"/>
  <c r="G9" i="2"/>
  <c r="G10" i="2"/>
  <c r="G11" i="2"/>
  <c r="G13" i="2"/>
  <c r="G14" i="2"/>
  <c r="G15" i="2"/>
  <c r="G17" i="2"/>
  <c r="G18" i="2"/>
  <c r="G19" i="2"/>
  <c r="G20" i="2"/>
  <c r="G22" i="2"/>
  <c r="G23" i="2"/>
  <c r="G24" i="2"/>
  <c r="G25" i="2"/>
  <c r="G27" i="2"/>
  <c r="G28" i="2"/>
  <c r="G30" i="2"/>
  <c r="G31" i="2"/>
  <c r="G32" i="2"/>
  <c r="G33" i="2"/>
  <c r="G35" i="2"/>
  <c r="G36" i="2"/>
  <c r="G37" i="2"/>
  <c r="G39" i="2"/>
  <c r="G40" i="2"/>
  <c r="G42" i="2"/>
  <c r="G43" i="2"/>
  <c r="G44" i="2"/>
  <c r="G45" i="2"/>
  <c r="G46" i="2"/>
  <c r="G47" i="2"/>
  <c r="G48" i="2"/>
  <c r="G49" i="2"/>
  <c r="D89" i="1"/>
  <c r="D48" i="1"/>
  <c r="E48" i="1"/>
  <c r="F48" i="1"/>
  <c r="D44" i="1"/>
  <c r="E44" i="1"/>
  <c r="F44" i="1"/>
  <c r="D41" i="1"/>
  <c r="E41" i="1"/>
  <c r="F41" i="1"/>
  <c r="D37" i="1"/>
  <c r="E37" i="1"/>
  <c r="F37" i="1"/>
  <c r="D33" i="1"/>
  <c r="E33" i="1"/>
  <c r="F33" i="1"/>
  <c r="D27" i="1"/>
  <c r="E27" i="1"/>
  <c r="F27" i="1"/>
  <c r="D21" i="1"/>
  <c r="E21" i="1"/>
  <c r="F21" i="1"/>
  <c r="D18" i="1"/>
  <c r="E18" i="1"/>
  <c r="F18" i="1"/>
  <c r="D13" i="1"/>
  <c r="E13" i="1"/>
  <c r="F13" i="1"/>
  <c r="D10" i="1"/>
  <c r="E10" i="1"/>
  <c r="F10" i="1"/>
  <c r="D5" i="1"/>
  <c r="E5" i="1"/>
  <c r="F5" i="1"/>
  <c r="H82" i="1"/>
  <c r="D82" i="1" l="1"/>
  <c r="F82" i="1"/>
  <c r="E82" i="1"/>
  <c r="H40" i="3"/>
  <c r="D36" i="3" l="1"/>
  <c r="E36" i="3"/>
  <c r="F36" i="3"/>
  <c r="C36" i="3"/>
  <c r="D32" i="3"/>
  <c r="E32" i="3"/>
  <c r="F32" i="3"/>
  <c r="C32" i="3"/>
  <c r="D29" i="3"/>
  <c r="E29" i="3"/>
  <c r="F29" i="3"/>
  <c r="C29" i="3"/>
  <c r="D24" i="3"/>
  <c r="E24" i="3"/>
  <c r="F24" i="3"/>
  <c r="C24" i="3"/>
  <c r="D17" i="3"/>
  <c r="E17" i="3"/>
  <c r="F17" i="3"/>
  <c r="C17" i="3"/>
  <c r="D12" i="3"/>
  <c r="E12" i="3"/>
  <c r="F12" i="3"/>
  <c r="C12" i="3"/>
  <c r="D6" i="3"/>
  <c r="E6" i="3"/>
  <c r="F6" i="3"/>
  <c r="F40" i="3" s="1"/>
  <c r="C6" i="3"/>
  <c r="C40" i="3" s="1"/>
  <c r="G3" i="3"/>
  <c r="J3" i="3" s="1"/>
  <c r="G4" i="3"/>
  <c r="J4" i="3" s="1"/>
  <c r="G5" i="3"/>
  <c r="J5" i="3" s="1"/>
  <c r="G7" i="3"/>
  <c r="J7" i="3" s="1"/>
  <c r="G8" i="3"/>
  <c r="J8" i="3" s="1"/>
  <c r="G9" i="3"/>
  <c r="J9" i="3" s="1"/>
  <c r="G10" i="3"/>
  <c r="J10" i="3" s="1"/>
  <c r="G11" i="3"/>
  <c r="J11" i="3" s="1"/>
  <c r="G13" i="3"/>
  <c r="J13" i="3" s="1"/>
  <c r="G14" i="3"/>
  <c r="J14" i="3" s="1"/>
  <c r="G15" i="3"/>
  <c r="J15" i="3" s="1"/>
  <c r="G16" i="3"/>
  <c r="J16" i="3" s="1"/>
  <c r="G18" i="3"/>
  <c r="J18" i="3" s="1"/>
  <c r="G19" i="3"/>
  <c r="J19" i="3" s="1"/>
  <c r="G20" i="3"/>
  <c r="J20" i="3" s="1"/>
  <c r="G21" i="3"/>
  <c r="J21" i="3" s="1"/>
  <c r="G22" i="3"/>
  <c r="J22" i="3" s="1"/>
  <c r="G23" i="3"/>
  <c r="J23" i="3" s="1"/>
  <c r="G25" i="3"/>
  <c r="J25" i="3" s="1"/>
  <c r="G26" i="3"/>
  <c r="J26" i="3" s="1"/>
  <c r="G27" i="3"/>
  <c r="J27" i="3" s="1"/>
  <c r="G28" i="3"/>
  <c r="J28" i="3" s="1"/>
  <c r="G30" i="3"/>
  <c r="J30" i="3" s="1"/>
  <c r="G31" i="3"/>
  <c r="J31" i="3" s="1"/>
  <c r="G33" i="3"/>
  <c r="J33" i="3" s="1"/>
  <c r="G34" i="3"/>
  <c r="J34" i="3" s="1"/>
  <c r="G35" i="3"/>
  <c r="J35" i="3" s="1"/>
  <c r="G37" i="3"/>
  <c r="J37" i="3" s="1"/>
  <c r="G38" i="3"/>
  <c r="J38" i="3" s="1"/>
  <c r="G39" i="3"/>
  <c r="J39" i="3" s="1"/>
  <c r="G2" i="3"/>
  <c r="J2" i="3" s="1"/>
  <c r="H50" i="2"/>
  <c r="D41" i="2"/>
  <c r="E41" i="2"/>
  <c r="F41" i="2"/>
  <c r="C41" i="2"/>
  <c r="D38" i="2"/>
  <c r="E38" i="2"/>
  <c r="F38" i="2"/>
  <c r="C38" i="2"/>
  <c r="D34" i="2"/>
  <c r="E34" i="2"/>
  <c r="F34" i="2"/>
  <c r="C34" i="2"/>
  <c r="D29" i="2"/>
  <c r="E29" i="2"/>
  <c r="F29" i="2"/>
  <c r="C29" i="2"/>
  <c r="D26" i="2"/>
  <c r="E26" i="2"/>
  <c r="F26" i="2"/>
  <c r="C26" i="2"/>
  <c r="G26" i="2" s="1"/>
  <c r="D21" i="2"/>
  <c r="E21" i="2"/>
  <c r="F21" i="2"/>
  <c r="C21" i="2"/>
  <c r="G21" i="2" s="1"/>
  <c r="D16" i="2"/>
  <c r="E16" i="2"/>
  <c r="F16" i="2"/>
  <c r="C16" i="2"/>
  <c r="D12" i="2"/>
  <c r="E12" i="2"/>
  <c r="F12" i="2"/>
  <c r="C12" i="2"/>
  <c r="D6" i="2"/>
  <c r="E6" i="2"/>
  <c r="F6" i="2"/>
  <c r="C6" i="2"/>
  <c r="J7" i="2"/>
  <c r="J35" i="2"/>
  <c r="J3" i="2"/>
  <c r="J4" i="2"/>
  <c r="J5" i="2"/>
  <c r="J8" i="2"/>
  <c r="J9" i="2"/>
  <c r="J10" i="2"/>
  <c r="J11" i="2"/>
  <c r="J13" i="2"/>
  <c r="J14" i="2"/>
  <c r="J15" i="2"/>
  <c r="J17" i="2"/>
  <c r="J18" i="2"/>
  <c r="J19" i="2"/>
  <c r="J20" i="2"/>
  <c r="J22" i="2"/>
  <c r="J23" i="2"/>
  <c r="J24" i="2"/>
  <c r="J25" i="2"/>
  <c r="J27" i="2"/>
  <c r="J28" i="2"/>
  <c r="J30" i="2"/>
  <c r="J31" i="2"/>
  <c r="J32" i="2"/>
  <c r="J33" i="2"/>
  <c r="J36" i="2"/>
  <c r="J37" i="2"/>
  <c r="J39" i="2"/>
  <c r="J40" i="2"/>
  <c r="J42" i="2"/>
  <c r="J43" i="2"/>
  <c r="J44" i="2"/>
  <c r="J45" i="2"/>
  <c r="J46" i="2"/>
  <c r="J47" i="2"/>
  <c r="J48" i="2"/>
  <c r="G2" i="2"/>
  <c r="J2" i="2" s="1"/>
  <c r="M54" i="1"/>
  <c r="C48" i="1"/>
  <c r="G48" i="1" s="1"/>
  <c r="J48" i="1" s="1"/>
  <c r="C44" i="1"/>
  <c r="C41" i="1"/>
  <c r="C37" i="1"/>
  <c r="G37" i="1" s="1"/>
  <c r="J37" i="1" s="1"/>
  <c r="C33" i="1"/>
  <c r="G33" i="1" s="1"/>
  <c r="J33" i="1" s="1"/>
  <c r="C27" i="1"/>
  <c r="C21" i="1"/>
  <c r="C18" i="1"/>
  <c r="C13" i="1"/>
  <c r="C10" i="1"/>
  <c r="C5" i="1"/>
  <c r="C82" i="1" s="1"/>
  <c r="G82" i="1" s="1"/>
  <c r="J62" i="1"/>
  <c r="G3" i="1"/>
  <c r="J3" i="1" s="1"/>
  <c r="G4" i="1"/>
  <c r="J4" i="1" s="1"/>
  <c r="G6" i="1"/>
  <c r="J6" i="1" s="1"/>
  <c r="G7" i="1"/>
  <c r="J7" i="1" s="1"/>
  <c r="G8" i="1"/>
  <c r="J8" i="1" s="1"/>
  <c r="G9" i="1"/>
  <c r="J9" i="1" s="1"/>
  <c r="G11" i="1"/>
  <c r="J11" i="1" s="1"/>
  <c r="G12" i="1"/>
  <c r="J12" i="1" s="1"/>
  <c r="G14" i="1"/>
  <c r="J14" i="1" s="1"/>
  <c r="G15" i="1"/>
  <c r="J15" i="1" s="1"/>
  <c r="G16" i="1"/>
  <c r="J16" i="1" s="1"/>
  <c r="G17" i="1"/>
  <c r="J17" i="1" s="1"/>
  <c r="G19" i="1"/>
  <c r="J19" i="1" s="1"/>
  <c r="G20" i="1"/>
  <c r="J20" i="1" s="1"/>
  <c r="G22" i="1"/>
  <c r="J22" i="1" s="1"/>
  <c r="G23" i="1"/>
  <c r="J23" i="1" s="1"/>
  <c r="G24" i="1"/>
  <c r="J24" i="1" s="1"/>
  <c r="G25" i="1"/>
  <c r="J25" i="1" s="1"/>
  <c r="G26" i="1"/>
  <c r="J26" i="1" s="1"/>
  <c r="G28" i="1"/>
  <c r="J28" i="1" s="1"/>
  <c r="G29" i="1"/>
  <c r="J29" i="1" s="1"/>
  <c r="G30" i="1"/>
  <c r="J30" i="1" s="1"/>
  <c r="G31" i="1"/>
  <c r="J31" i="1" s="1"/>
  <c r="G32" i="1"/>
  <c r="J32" i="1" s="1"/>
  <c r="G34" i="1"/>
  <c r="J34" i="1" s="1"/>
  <c r="G35" i="1"/>
  <c r="J35" i="1" s="1"/>
  <c r="G36" i="1"/>
  <c r="J36" i="1" s="1"/>
  <c r="G38" i="1"/>
  <c r="J38" i="1" s="1"/>
  <c r="G39" i="1"/>
  <c r="J39" i="1" s="1"/>
  <c r="G40" i="1"/>
  <c r="J40" i="1" s="1"/>
  <c r="G42" i="1"/>
  <c r="J42" i="1" s="1"/>
  <c r="G43" i="1"/>
  <c r="J43" i="1" s="1"/>
  <c r="G45" i="1"/>
  <c r="J45" i="1" s="1"/>
  <c r="G46" i="1"/>
  <c r="J46" i="1" s="1"/>
  <c r="G47" i="1"/>
  <c r="J47" i="1" s="1"/>
  <c r="G49" i="1"/>
  <c r="J49" i="1" s="1"/>
  <c r="G50" i="1"/>
  <c r="J50" i="1" s="1"/>
  <c r="G51" i="1"/>
  <c r="J51" i="1" s="1"/>
  <c r="G52" i="1"/>
  <c r="J52" i="1" s="1"/>
  <c r="G53" i="1"/>
  <c r="J53" i="1" s="1"/>
  <c r="G54" i="1"/>
  <c r="J54" i="1" s="1"/>
  <c r="G55" i="1"/>
  <c r="J55" i="1" s="1"/>
  <c r="G56" i="1"/>
  <c r="J56" i="1" s="1"/>
  <c r="G57" i="1"/>
  <c r="J57" i="1" s="1"/>
  <c r="G58" i="1"/>
  <c r="J58" i="1" s="1"/>
  <c r="G59" i="1"/>
  <c r="J59" i="1" s="1"/>
  <c r="G60" i="1"/>
  <c r="J60" i="1" s="1"/>
  <c r="G61" i="1"/>
  <c r="J61" i="1" s="1"/>
  <c r="G62" i="1"/>
  <c r="G2" i="1"/>
  <c r="J2" i="1" s="1"/>
  <c r="G29" i="2" l="1"/>
  <c r="J29" i="2" s="1"/>
  <c r="J41" i="2"/>
  <c r="G16" i="2"/>
  <c r="J16" i="2" s="1"/>
  <c r="G41" i="2"/>
  <c r="E50" i="2"/>
  <c r="G12" i="2"/>
  <c r="G38" i="2"/>
  <c r="J38" i="2" s="1"/>
  <c r="D50" i="2"/>
  <c r="J21" i="2"/>
  <c r="D40" i="3"/>
  <c r="E40" i="3"/>
  <c r="G34" i="2"/>
  <c r="C50" i="2"/>
  <c r="F50" i="2"/>
  <c r="G50" i="2" s="1"/>
  <c r="G6" i="2"/>
  <c r="J6" i="2" s="1"/>
  <c r="G24" i="3"/>
  <c r="J24" i="3" s="1"/>
  <c r="G12" i="3"/>
  <c r="J12" i="3" s="1"/>
  <c r="G36" i="3"/>
  <c r="J36" i="3" s="1"/>
  <c r="G29" i="3"/>
  <c r="J29" i="3" s="1"/>
  <c r="G32" i="3"/>
  <c r="J32" i="3" s="1"/>
  <c r="G17" i="3"/>
  <c r="J17" i="3" s="1"/>
  <c r="G6" i="3"/>
  <c r="J6" i="3" s="1"/>
  <c r="J26" i="2"/>
  <c r="J34" i="2"/>
  <c r="J12" i="2"/>
  <c r="G13" i="1"/>
  <c r="J13" i="1" s="1"/>
  <c r="G21" i="1"/>
  <c r="J21" i="1" s="1"/>
  <c r="G44" i="1"/>
  <c r="J44" i="1" s="1"/>
  <c r="G41" i="1"/>
  <c r="J41" i="1" s="1"/>
  <c r="G27" i="1"/>
  <c r="J27" i="1" s="1"/>
  <c r="G18" i="1"/>
  <c r="J18" i="1" s="1"/>
  <c r="G10" i="1"/>
  <c r="J10" i="1" s="1"/>
  <c r="G5" i="1"/>
  <c r="G40" i="3" l="1"/>
  <c r="J5" i="1"/>
  <c r="L61" i="1"/>
  <c r="A50" i="1"/>
  <c r="A44" i="2" l="1"/>
  <c r="A45" i="2" s="1"/>
  <c r="A46" i="2" s="1"/>
  <c r="A47" i="2" s="1"/>
  <c r="A22" i="1" l="1"/>
  <c r="A23" i="1" s="1"/>
  <c r="A54" i="1" s="1"/>
  <c r="A55" i="1" s="1"/>
  <c r="A56" i="1" s="1"/>
  <c r="A57" i="1" s="1"/>
  <c r="A61" i="1" s="1"/>
  <c r="A62" i="1" s="1"/>
</calcChain>
</file>

<file path=xl/sharedStrings.xml><?xml version="1.0" encoding="utf-8"?>
<sst xmlns="http://schemas.openxmlformats.org/spreadsheetml/2006/main" count="201" uniqueCount="93">
  <si>
    <t>Итого</t>
  </si>
  <si>
    <t>МОУ СОШ № 3</t>
  </si>
  <si>
    <t>МОУ СОШ № 4</t>
  </si>
  <si>
    <t>МОУ СОШ № 5</t>
  </si>
  <si>
    <t>МОУ СОШ № 8</t>
  </si>
  <si>
    <t>МОУ СОШ № 13</t>
  </si>
  <si>
    <t>МОУ СОШ № 14</t>
  </si>
  <si>
    <t>МОУ СОШ № 16</t>
  </si>
  <si>
    <t>МОУ СОШ № 23</t>
  </si>
  <si>
    <t>МОУ СОШ № 24</t>
  </si>
  <si>
    <t>МОУ СОШ № 28</t>
  </si>
  <si>
    <t>МОУ СОШ № 29</t>
  </si>
  <si>
    <t>МОУ СОШ № 31</t>
  </si>
  <si>
    <t>МОУ СОШ № 32</t>
  </si>
  <si>
    <t>МОУ СОШ № 34</t>
  </si>
  <si>
    <t>МОУ СОШ № 36</t>
  </si>
  <si>
    <t>МОУ СОШ № 37</t>
  </si>
  <si>
    <t>МОУ СОШ № 38</t>
  </si>
  <si>
    <t>МОУ СОШ № 51</t>
  </si>
  <si>
    <t>МОУ СОШ № 53</t>
  </si>
  <si>
    <t>МОУ СОШ № 62</t>
  </si>
  <si>
    <t>ЦО "Открытие"</t>
  </si>
  <si>
    <t>МОУ Гимназия № 9</t>
  </si>
  <si>
    <t>МОУ Гимназия № 45</t>
  </si>
  <si>
    <t>МОУ Лицей№ 1</t>
  </si>
  <si>
    <t>МОУ ДО ДДТ  (Ленинский округ) МОУ СОШ № 4</t>
  </si>
  <si>
    <t>МОУ Инженерная школа г.Комсомольск-на-Амуре</t>
  </si>
  <si>
    <t>МОУ ДО Кванториум (пункт питания ЦО "Открытие")</t>
  </si>
  <si>
    <t>МОУ ДО Юность (пункт питания МОУ СОШ № 23)</t>
  </si>
  <si>
    <t>МОУ СОШ № 35</t>
  </si>
  <si>
    <t>СДЮШОР № 1</t>
  </si>
  <si>
    <t>питание ЦО "Открытие"</t>
  </si>
  <si>
    <t>питание МОУ СОШ № 24</t>
  </si>
  <si>
    <t>ИТОГО</t>
  </si>
  <si>
    <t>СДЮШОР № 2</t>
  </si>
  <si>
    <t>СДЮШОР № 4</t>
  </si>
  <si>
    <t>Лагеря труда и отдыха (ЛТО)</t>
  </si>
  <si>
    <t>МОУ СОШ № 6</t>
  </si>
  <si>
    <t>МОУ СОШ № 7</t>
  </si>
  <si>
    <t>МОУ СОШ № 15</t>
  </si>
  <si>
    <t>МОУ СОШ № 19</t>
  </si>
  <si>
    <t>МОУ СОШ № 22</t>
  </si>
  <si>
    <t>МОУ СОШ № 27</t>
  </si>
  <si>
    <t>МОУ СОШ № 30</t>
  </si>
  <si>
    <t>МОУ Лицей№ 33</t>
  </si>
  <si>
    <t>МОУ СОШ № 42</t>
  </si>
  <si>
    <t>МОУ СОШ № 50</t>
  </si>
  <si>
    <t>МОУ Гимназия № 1</t>
  </si>
  <si>
    <t>питание МОУ СОШ № 16</t>
  </si>
  <si>
    <t>питание МОУ СОШ № 29</t>
  </si>
  <si>
    <t>Клуб "Кулибин" (питание МОУ СОШ № 23)</t>
  </si>
  <si>
    <t>МОУ Лицей № 1</t>
  </si>
  <si>
    <t>МОУ Лицей № 33</t>
  </si>
  <si>
    <t>МОУ ЦО "Открытие"</t>
  </si>
  <si>
    <t>МАУК ДО "Музыкальная школа"              (1  корпус) питание МОУ СОШ № 16</t>
  </si>
  <si>
    <t>питание МОУ Гимназия № 9</t>
  </si>
  <si>
    <t>МОУ Инженерная школа г.Комсомольск-на-Амуре (IT куб)</t>
  </si>
  <si>
    <t>КГКОУ Школа № 3 (питание КШП 2)</t>
  </si>
  <si>
    <t>МОУ ДО Дземги (пункт питания МОУ СОШ № 30 -25 чел,  МОУ СОШ №4 -  25 чел.)</t>
  </si>
  <si>
    <t>МАУК ДО "Художественная школа"          (2 корпус)    питание МОУ СОШ № 4</t>
  </si>
  <si>
    <t>МАУК ДО "Музыкальная школа"             (2 корпус) питание МОУ ЦО "Открытие"</t>
  </si>
  <si>
    <t>Лицей № 1</t>
  </si>
  <si>
    <t xml:space="preserve">МОУ СОШ № 42 </t>
  </si>
  <si>
    <t>питание МОУ СОШ № 34</t>
  </si>
  <si>
    <t>питание МОУ СОШ № 36</t>
  </si>
  <si>
    <t>питание МОУ СОШ № 53</t>
  </si>
  <si>
    <t>Клуб "Кулибин" (питание МОУ СОШ № 5)</t>
  </si>
  <si>
    <t>МОУ ДО ДДТ  (Центральный округ) МОУ СОШ № 22 или 32</t>
  </si>
  <si>
    <t>МОУ ДО Дземги (пункт питания  МОУ СОШ № 30,  МОУ СОШ № 4)</t>
  </si>
  <si>
    <t>МАУК ДО "Художественная школа"         (1  корпус) питание МОУ СОШ № 31</t>
  </si>
  <si>
    <t>Лето 2 смена 2024-2025 год (сроки  30.06-20.07,  15 рабочих дней)</t>
  </si>
  <si>
    <t>Лето 3 смена 2024-2025 год (сроки  24.07-13.08,  15 рабочих дней)</t>
  </si>
  <si>
    <t>Лето 1 смена 2024-2025 год (сроки  02.06 по 24.06,  15 рабочих дней, 12,13 июня выходной)</t>
  </si>
  <si>
    <t>МОУ СОШ № 42 питание Лицей 1</t>
  </si>
  <si>
    <t>МОУ Гимназия № 1 (питание???? Можно в МОУ СОШ 50)</t>
  </si>
  <si>
    <t>ДАННЫЕ 2024 ГОДА</t>
  </si>
  <si>
    <t>МОУ ДО ДДТ  (Центральный округ)  питание МОУ СОШ № 36</t>
  </si>
  <si>
    <t>МОУ ДО ДДТ  (Ленинский округ) питание МОУ СОШ № 4</t>
  </si>
  <si>
    <t>МОУ ДО Кванториум (пункт питания МОУ Гимназия № 45)</t>
  </si>
  <si>
    <t>МОУ ДО Юность (пункт питания МОУ СОШ № 34)</t>
  </si>
  <si>
    <t xml:space="preserve">МОУ СОШ № 7 </t>
  </si>
  <si>
    <t xml:space="preserve">За полную родительскую плату </t>
  </si>
  <si>
    <t>Профильные формирования</t>
  </si>
  <si>
    <t>питание</t>
  </si>
  <si>
    <t>количество обучающихся в школе</t>
  </si>
  <si>
    <t>% учащихся в лагере</t>
  </si>
  <si>
    <t>ЦСПН (трехразовое питание)</t>
  </si>
  <si>
    <t>ЦСПН (трехразовое питание), дети участников СВО</t>
  </si>
  <si>
    <t>КГКОУ Школа № 2 (пункт питания ЦО "Открытие")</t>
  </si>
  <si>
    <t>КГКОУ Школа № 2 (МОУ Гимназия 45)</t>
  </si>
  <si>
    <t>2-х разовое</t>
  </si>
  <si>
    <t>2- х разовое</t>
  </si>
  <si>
    <t xml:space="preserve">КГКОУ Школа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</si>
</sst>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0" fillId="5" borderId="0" xfId="0" applyFill="1"/>
    <xf numFmtId="0" fontId="0" fillId="3" borderId="0" xfId="0" applyFill="1"/>
    <xf numFmtId="0" fontId="4" fillId="5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0" fillId="0" borderId="1" xfId="0" applyFill="1" applyBorder="1"/>
    <xf numFmtId="0" fontId="0" fillId="5" borderId="1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5" borderId="3" xfId="0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/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view="pageBreakPreview" topLeftCell="A46" zoomScale="60" zoomScaleNormal="100" workbookViewId="0">
      <selection activeCell="B15" sqref="A15:XFD15"/>
    </sheetView>
  </sheetViews>
  <sheetFormatPr defaultRowHeight="15" x14ac:dyDescent="0.25"/>
  <cols>
    <col min="2" max="2" width="31.140625" customWidth="1"/>
    <col min="3" max="3" width="15.42578125" customWidth="1"/>
    <col min="4" max="4" width="13.28515625" customWidth="1"/>
    <col min="5" max="5" width="15.85546875" customWidth="1"/>
    <col min="6" max="6" width="15.7109375" customWidth="1"/>
    <col min="7" max="7" width="9.5703125" bestFit="1" customWidth="1"/>
    <col min="9" max="9" width="14.42578125" customWidth="1"/>
    <col min="10" max="10" width="11.42578125" customWidth="1"/>
  </cols>
  <sheetData>
    <row r="1" spans="1:10" ht="77.25" customHeight="1" x14ac:dyDescent="0.25">
      <c r="A1" s="49" t="s">
        <v>72</v>
      </c>
      <c r="B1" s="50"/>
      <c r="C1" s="27" t="s">
        <v>81</v>
      </c>
      <c r="D1" s="27" t="s">
        <v>86</v>
      </c>
      <c r="E1" s="27" t="s">
        <v>87</v>
      </c>
      <c r="F1" s="27" t="s">
        <v>82</v>
      </c>
      <c r="G1" s="27" t="s">
        <v>0</v>
      </c>
      <c r="H1" s="15" t="s">
        <v>83</v>
      </c>
      <c r="I1" s="2" t="s">
        <v>84</v>
      </c>
      <c r="J1" s="2" t="s">
        <v>85</v>
      </c>
    </row>
    <row r="2" spans="1:10" ht="15.75" x14ac:dyDescent="0.25">
      <c r="A2" s="51">
        <v>1</v>
      </c>
      <c r="B2" s="7" t="s">
        <v>2</v>
      </c>
      <c r="C2" s="28">
        <v>55</v>
      </c>
      <c r="D2" s="28">
        <v>14</v>
      </c>
      <c r="E2" s="28">
        <v>4</v>
      </c>
      <c r="F2" s="28">
        <v>35</v>
      </c>
      <c r="G2" s="28">
        <f>C2+D2+F2+E2</f>
        <v>108</v>
      </c>
      <c r="H2" s="28"/>
      <c r="I2" s="28">
        <v>1251</v>
      </c>
      <c r="J2" s="28">
        <f>G2/I2*100</f>
        <v>8.6330935251798557</v>
      </c>
    </row>
    <row r="3" spans="1:10" s="1" customFormat="1" ht="15.75" x14ac:dyDescent="0.25">
      <c r="A3" s="52"/>
      <c r="B3" s="2" t="s">
        <v>1</v>
      </c>
      <c r="C3" s="28">
        <v>40</v>
      </c>
      <c r="D3" s="28">
        <v>20</v>
      </c>
      <c r="E3" s="28">
        <v>3</v>
      </c>
      <c r="F3" s="28">
        <v>17</v>
      </c>
      <c r="G3" s="28">
        <f t="shared" ref="G3:G62" si="0">C3+D3+F3+E3</f>
        <v>80</v>
      </c>
      <c r="H3" s="28"/>
      <c r="I3" s="28">
        <v>933</v>
      </c>
      <c r="J3" s="28">
        <f t="shared" ref="J3:J62" si="1">G3/I3*100</f>
        <v>8.57449088960343</v>
      </c>
    </row>
    <row r="4" spans="1:10" s="1" customFormat="1" ht="15.75" x14ac:dyDescent="0.25">
      <c r="A4" s="52"/>
      <c r="B4" s="2" t="s">
        <v>17</v>
      </c>
      <c r="C4" s="28">
        <v>5</v>
      </c>
      <c r="D4" s="28">
        <v>9</v>
      </c>
      <c r="E4" s="28">
        <v>1</v>
      </c>
      <c r="F4" s="28">
        <v>3</v>
      </c>
      <c r="G4" s="28">
        <f t="shared" si="0"/>
        <v>18</v>
      </c>
      <c r="H4" s="28"/>
      <c r="I4" s="28">
        <v>205</v>
      </c>
      <c r="J4" s="28">
        <f t="shared" si="1"/>
        <v>8.7804878048780477</v>
      </c>
    </row>
    <row r="5" spans="1:10" s="1" customFormat="1" ht="15.75" x14ac:dyDescent="0.25">
      <c r="A5" s="53"/>
      <c r="B5" s="6" t="s">
        <v>0</v>
      </c>
      <c r="C5" s="28">
        <f>C2+C3+C4</f>
        <v>100</v>
      </c>
      <c r="D5" s="28">
        <f t="shared" ref="D5:F5" si="2">D2+D3+D4</f>
        <v>43</v>
      </c>
      <c r="E5" s="28">
        <f t="shared" si="2"/>
        <v>8</v>
      </c>
      <c r="F5" s="28">
        <f t="shared" si="2"/>
        <v>55</v>
      </c>
      <c r="G5" s="28">
        <f t="shared" si="0"/>
        <v>206</v>
      </c>
      <c r="H5" s="28"/>
      <c r="I5" s="28"/>
      <c r="J5" s="28" t="e">
        <f t="shared" si="1"/>
        <v>#DIV/0!</v>
      </c>
    </row>
    <row r="6" spans="1:10" ht="15.75" x14ac:dyDescent="0.25">
      <c r="A6" s="2">
        <v>2</v>
      </c>
      <c r="B6" s="8" t="s">
        <v>5</v>
      </c>
      <c r="C6" s="28">
        <v>5</v>
      </c>
      <c r="D6" s="28">
        <v>23</v>
      </c>
      <c r="E6" s="28">
        <v>2</v>
      </c>
      <c r="F6" s="28"/>
      <c r="G6" s="28">
        <f t="shared" si="0"/>
        <v>30</v>
      </c>
      <c r="H6" s="28"/>
      <c r="I6" s="28">
        <v>293</v>
      </c>
      <c r="J6" s="28">
        <f t="shared" si="1"/>
        <v>10.238907849829351</v>
      </c>
    </row>
    <row r="7" spans="1:10" ht="15.75" x14ac:dyDescent="0.25">
      <c r="A7" s="51">
        <v>3</v>
      </c>
      <c r="B7" s="8" t="s">
        <v>6</v>
      </c>
      <c r="C7" s="28">
        <v>40</v>
      </c>
      <c r="D7" s="28">
        <v>16</v>
      </c>
      <c r="E7" s="28">
        <v>2</v>
      </c>
      <c r="F7" s="28">
        <v>5</v>
      </c>
      <c r="G7" s="28">
        <f t="shared" si="0"/>
        <v>63</v>
      </c>
      <c r="H7" s="28"/>
      <c r="I7" s="28">
        <v>702</v>
      </c>
      <c r="J7" s="28">
        <f t="shared" si="1"/>
        <v>8.9743589743589745</v>
      </c>
    </row>
    <row r="8" spans="1:10" s="1" customFormat="1" ht="15.75" x14ac:dyDescent="0.25">
      <c r="A8" s="52"/>
      <c r="B8" s="3" t="s">
        <v>22</v>
      </c>
      <c r="C8" s="28">
        <v>45</v>
      </c>
      <c r="D8" s="28">
        <v>20</v>
      </c>
      <c r="E8" s="28">
        <v>2</v>
      </c>
      <c r="F8" s="28">
        <v>14</v>
      </c>
      <c r="G8" s="28">
        <f t="shared" si="0"/>
        <v>81</v>
      </c>
      <c r="H8" s="28"/>
      <c r="I8" s="28">
        <v>942</v>
      </c>
      <c r="J8" s="28">
        <f t="shared" si="1"/>
        <v>8.598726114649681</v>
      </c>
    </row>
    <row r="9" spans="1:10" s="1" customFormat="1" ht="15.75" x14ac:dyDescent="0.25">
      <c r="A9" s="52"/>
      <c r="B9" s="5" t="s">
        <v>42</v>
      </c>
      <c r="C9" s="28">
        <v>40</v>
      </c>
      <c r="D9" s="28">
        <v>20</v>
      </c>
      <c r="E9" s="28">
        <v>2</v>
      </c>
      <c r="F9" s="28">
        <v>12</v>
      </c>
      <c r="G9" s="28">
        <f t="shared" si="0"/>
        <v>74</v>
      </c>
      <c r="H9" s="28"/>
      <c r="I9" s="28">
        <v>848</v>
      </c>
      <c r="J9" s="28">
        <f t="shared" si="1"/>
        <v>8.7264150943396217</v>
      </c>
    </row>
    <row r="10" spans="1:10" s="1" customFormat="1" ht="15.75" x14ac:dyDescent="0.25">
      <c r="A10" s="52"/>
      <c r="B10" s="6" t="s">
        <v>0</v>
      </c>
      <c r="C10" s="28">
        <f>C7+C8+C9</f>
        <v>125</v>
      </c>
      <c r="D10" s="28">
        <f t="shared" ref="D10:F10" si="3">D7+D8+D9</f>
        <v>56</v>
      </c>
      <c r="E10" s="28">
        <f t="shared" si="3"/>
        <v>6</v>
      </c>
      <c r="F10" s="28">
        <f t="shared" si="3"/>
        <v>31</v>
      </c>
      <c r="G10" s="28">
        <f t="shared" si="0"/>
        <v>218</v>
      </c>
      <c r="H10" s="28"/>
      <c r="I10" s="28"/>
      <c r="J10" s="28" t="e">
        <f t="shared" si="1"/>
        <v>#DIV/0!</v>
      </c>
    </row>
    <row r="11" spans="1:10" s="1" customFormat="1" ht="15.75" x14ac:dyDescent="0.25">
      <c r="A11" s="54">
        <v>4</v>
      </c>
      <c r="B11" s="9" t="s">
        <v>46</v>
      </c>
      <c r="C11" s="28">
        <v>30</v>
      </c>
      <c r="D11" s="28">
        <v>16</v>
      </c>
      <c r="E11" s="28">
        <v>2</v>
      </c>
      <c r="F11" s="28">
        <v>5</v>
      </c>
      <c r="G11" s="28">
        <f t="shared" si="0"/>
        <v>53</v>
      </c>
      <c r="H11" s="28"/>
      <c r="I11" s="28">
        <v>599</v>
      </c>
      <c r="J11" s="28">
        <f t="shared" si="1"/>
        <v>8.8480801335559267</v>
      </c>
    </row>
    <row r="12" spans="1:10" s="1" customFormat="1" ht="15.75" x14ac:dyDescent="0.25">
      <c r="A12" s="54"/>
      <c r="B12" s="5" t="s">
        <v>18</v>
      </c>
      <c r="C12" s="28">
        <v>30</v>
      </c>
      <c r="D12" s="28">
        <v>20</v>
      </c>
      <c r="E12" s="28">
        <v>2</v>
      </c>
      <c r="F12" s="28">
        <v>15</v>
      </c>
      <c r="G12" s="28">
        <f t="shared" si="0"/>
        <v>67</v>
      </c>
      <c r="H12" s="28"/>
      <c r="I12" s="28">
        <v>801</v>
      </c>
      <c r="J12" s="28">
        <f t="shared" si="1"/>
        <v>8.3645443196004994</v>
      </c>
    </row>
    <row r="13" spans="1:10" s="1" customFormat="1" ht="15.75" x14ac:dyDescent="0.25">
      <c r="A13" s="54"/>
      <c r="B13" s="6" t="s">
        <v>0</v>
      </c>
      <c r="C13" s="28">
        <f>C11+C12</f>
        <v>60</v>
      </c>
      <c r="D13" s="28">
        <f t="shared" ref="D13:F13" si="4">D11+D12</f>
        <v>36</v>
      </c>
      <c r="E13" s="28">
        <f t="shared" si="4"/>
        <v>4</v>
      </c>
      <c r="F13" s="28">
        <f t="shared" si="4"/>
        <v>20</v>
      </c>
      <c r="G13" s="28">
        <f t="shared" si="0"/>
        <v>120</v>
      </c>
      <c r="H13" s="28"/>
      <c r="I13" s="28"/>
      <c r="J13" s="28" t="e">
        <f t="shared" si="1"/>
        <v>#DIV/0!</v>
      </c>
    </row>
    <row r="14" spans="1:10" s="1" customFormat="1" ht="15.75" x14ac:dyDescent="0.25">
      <c r="A14" s="55">
        <v>5</v>
      </c>
      <c r="B14" s="7" t="s">
        <v>3</v>
      </c>
      <c r="C14" s="28">
        <v>35</v>
      </c>
      <c r="D14" s="28">
        <v>20</v>
      </c>
      <c r="E14" s="28">
        <v>2</v>
      </c>
      <c r="F14" s="28">
        <v>3</v>
      </c>
      <c r="G14" s="28">
        <f t="shared" si="0"/>
        <v>60</v>
      </c>
      <c r="H14" s="28"/>
      <c r="I14" s="28">
        <v>685</v>
      </c>
      <c r="J14" s="28">
        <f t="shared" si="1"/>
        <v>8.7591240875912408</v>
      </c>
    </row>
    <row r="15" spans="1:10" s="1" customFormat="1" ht="15.75" x14ac:dyDescent="0.25">
      <c r="A15" s="56"/>
      <c r="B15" s="5" t="s">
        <v>39</v>
      </c>
      <c r="C15" s="28">
        <v>35</v>
      </c>
      <c r="D15" s="28">
        <v>15</v>
      </c>
      <c r="E15" s="28">
        <v>2</v>
      </c>
      <c r="F15" s="28">
        <v>8</v>
      </c>
      <c r="G15" s="28">
        <f t="shared" si="0"/>
        <v>60</v>
      </c>
      <c r="H15" s="28"/>
      <c r="I15" s="28">
        <v>667</v>
      </c>
      <c r="J15" s="28">
        <f t="shared" si="1"/>
        <v>8.995502248875562</v>
      </c>
    </row>
    <row r="16" spans="1:10" s="1" customFormat="1" ht="15.75" x14ac:dyDescent="0.25">
      <c r="A16" s="56"/>
      <c r="B16" s="5" t="s">
        <v>24</v>
      </c>
      <c r="C16" s="28">
        <v>30</v>
      </c>
      <c r="D16" s="28">
        <v>4</v>
      </c>
      <c r="E16" s="28">
        <v>2</v>
      </c>
      <c r="F16" s="28">
        <v>10</v>
      </c>
      <c r="G16" s="28">
        <f t="shared" si="0"/>
        <v>46</v>
      </c>
      <c r="H16" s="28"/>
      <c r="I16" s="28">
        <v>519</v>
      </c>
      <c r="J16" s="28">
        <f t="shared" si="1"/>
        <v>8.8631984585741819</v>
      </c>
    </row>
    <row r="17" spans="1:10" s="1" customFormat="1" ht="15.75" x14ac:dyDescent="0.25">
      <c r="A17" s="56"/>
      <c r="B17" s="5" t="s">
        <v>45</v>
      </c>
      <c r="C17" s="28">
        <v>30</v>
      </c>
      <c r="D17" s="28">
        <v>20</v>
      </c>
      <c r="E17" s="28">
        <v>2</v>
      </c>
      <c r="F17" s="28">
        <v>25</v>
      </c>
      <c r="G17" s="28">
        <f t="shared" si="0"/>
        <v>77</v>
      </c>
      <c r="H17" s="28"/>
      <c r="I17" s="28">
        <v>893</v>
      </c>
      <c r="J17" s="28">
        <f t="shared" si="1"/>
        <v>8.6226203807390824</v>
      </c>
    </row>
    <row r="18" spans="1:10" s="1" customFormat="1" ht="15.75" x14ac:dyDescent="0.25">
      <c r="A18" s="57"/>
      <c r="B18" s="6" t="s">
        <v>0</v>
      </c>
      <c r="C18" s="28">
        <f>C14+C15+C16+C17</f>
        <v>130</v>
      </c>
      <c r="D18" s="28">
        <f t="shared" ref="D18:F18" si="5">D14+D15+D16+D17</f>
        <v>59</v>
      </c>
      <c r="E18" s="28">
        <f t="shared" si="5"/>
        <v>8</v>
      </c>
      <c r="F18" s="28">
        <f t="shared" si="5"/>
        <v>46</v>
      </c>
      <c r="G18" s="28">
        <f t="shared" si="0"/>
        <v>243</v>
      </c>
      <c r="H18" s="28"/>
      <c r="I18" s="28"/>
      <c r="J18" s="28" t="e">
        <f t="shared" si="1"/>
        <v>#DIV/0!</v>
      </c>
    </row>
    <row r="19" spans="1:10" ht="15.75" x14ac:dyDescent="0.25">
      <c r="A19" s="51">
        <v>6</v>
      </c>
      <c r="B19" s="9" t="s">
        <v>7</v>
      </c>
      <c r="C19" s="28">
        <v>35</v>
      </c>
      <c r="D19" s="28">
        <v>20</v>
      </c>
      <c r="E19" s="28">
        <v>2</v>
      </c>
      <c r="F19" s="28">
        <v>20</v>
      </c>
      <c r="G19" s="28">
        <f t="shared" si="0"/>
        <v>77</v>
      </c>
      <c r="H19" s="28"/>
      <c r="I19" s="28">
        <v>895</v>
      </c>
      <c r="J19" s="28">
        <f t="shared" si="1"/>
        <v>8.6033519553072626</v>
      </c>
    </row>
    <row r="20" spans="1:10" s="1" customFormat="1" ht="15.75" x14ac:dyDescent="0.25">
      <c r="A20" s="52"/>
      <c r="B20" s="5" t="s">
        <v>44</v>
      </c>
      <c r="C20" s="28">
        <v>35</v>
      </c>
      <c r="D20" s="28">
        <v>15</v>
      </c>
      <c r="E20" s="28">
        <v>2</v>
      </c>
      <c r="F20" s="28">
        <v>12</v>
      </c>
      <c r="G20" s="28">
        <f t="shared" si="0"/>
        <v>64</v>
      </c>
      <c r="H20" s="28"/>
      <c r="I20" s="28">
        <v>747</v>
      </c>
      <c r="J20" s="28">
        <f t="shared" si="1"/>
        <v>8.5676037483266398</v>
      </c>
    </row>
    <row r="21" spans="1:10" s="1" customFormat="1" ht="15.75" x14ac:dyDescent="0.25">
      <c r="A21" s="53"/>
      <c r="B21" s="6" t="s">
        <v>0</v>
      </c>
      <c r="C21" s="28">
        <f>C19+C20</f>
        <v>70</v>
      </c>
      <c r="D21" s="28">
        <f t="shared" ref="D21:F21" si="6">D19+D20</f>
        <v>35</v>
      </c>
      <c r="E21" s="28">
        <f t="shared" si="6"/>
        <v>4</v>
      </c>
      <c r="F21" s="28">
        <f t="shared" si="6"/>
        <v>32</v>
      </c>
      <c r="G21" s="28">
        <f t="shared" si="0"/>
        <v>141</v>
      </c>
      <c r="H21" s="28"/>
      <c r="I21" s="28"/>
      <c r="J21" s="28" t="e">
        <f t="shared" si="1"/>
        <v>#DIV/0!</v>
      </c>
    </row>
    <row r="22" spans="1:10" ht="15.75" x14ac:dyDescent="0.25">
      <c r="A22" s="2">
        <f>A19+1</f>
        <v>7</v>
      </c>
      <c r="B22" s="8" t="s">
        <v>8</v>
      </c>
      <c r="C22" s="28">
        <v>120</v>
      </c>
      <c r="D22" s="28">
        <v>20</v>
      </c>
      <c r="E22" s="28">
        <v>2</v>
      </c>
      <c r="F22" s="28"/>
      <c r="G22" s="28">
        <f t="shared" si="0"/>
        <v>142</v>
      </c>
      <c r="H22" s="28"/>
      <c r="I22" s="28">
        <v>834</v>
      </c>
      <c r="J22" s="28">
        <f t="shared" si="1"/>
        <v>17.026378896882495</v>
      </c>
    </row>
    <row r="23" spans="1:10" ht="15.75" x14ac:dyDescent="0.25">
      <c r="A23" s="51">
        <f t="shared" ref="A23:A62" si="7">A22+1</f>
        <v>8</v>
      </c>
      <c r="B23" s="8" t="s">
        <v>9</v>
      </c>
      <c r="C23" s="28">
        <v>40</v>
      </c>
      <c r="D23" s="28">
        <v>23</v>
      </c>
      <c r="E23" s="28">
        <v>2</v>
      </c>
      <c r="F23" s="28">
        <v>10</v>
      </c>
      <c r="G23" s="28">
        <f t="shared" si="0"/>
        <v>75</v>
      </c>
      <c r="H23" s="28"/>
      <c r="I23" s="28">
        <v>859</v>
      </c>
      <c r="J23" s="28">
        <f t="shared" si="1"/>
        <v>8.7310826542491267</v>
      </c>
    </row>
    <row r="24" spans="1:10" s="1" customFormat="1" ht="15.75" x14ac:dyDescent="0.25">
      <c r="A24" s="52"/>
      <c r="B24" s="2" t="s">
        <v>38</v>
      </c>
      <c r="C24" s="28">
        <v>30</v>
      </c>
      <c r="D24" s="28">
        <v>15</v>
      </c>
      <c r="E24" s="28">
        <v>2</v>
      </c>
      <c r="F24" s="28">
        <v>22</v>
      </c>
      <c r="G24" s="28">
        <f t="shared" si="0"/>
        <v>69</v>
      </c>
      <c r="H24" s="28"/>
      <c r="I24" s="28">
        <v>803</v>
      </c>
      <c r="J24" s="28">
        <f t="shared" si="1"/>
        <v>8.5927770859277697</v>
      </c>
    </row>
    <row r="25" spans="1:10" s="1" customFormat="1" ht="15.75" x14ac:dyDescent="0.25">
      <c r="A25" s="52"/>
      <c r="B25" s="5" t="s">
        <v>4</v>
      </c>
      <c r="C25" s="28">
        <v>40</v>
      </c>
      <c r="D25" s="28">
        <v>18</v>
      </c>
      <c r="E25" s="28">
        <v>2</v>
      </c>
      <c r="F25" s="28">
        <v>10</v>
      </c>
      <c r="G25" s="28">
        <f t="shared" si="0"/>
        <v>70</v>
      </c>
      <c r="H25" s="28"/>
      <c r="I25" s="28">
        <v>779</v>
      </c>
      <c r="J25" s="28">
        <f t="shared" si="1"/>
        <v>8.9858793324775359</v>
      </c>
    </row>
    <row r="26" spans="1:10" s="1" customFormat="1" ht="15.75" x14ac:dyDescent="0.25">
      <c r="A26" s="52"/>
      <c r="B26" s="5" t="s">
        <v>40</v>
      </c>
      <c r="C26" s="28">
        <v>10</v>
      </c>
      <c r="D26" s="28">
        <v>18</v>
      </c>
      <c r="E26" s="28">
        <v>2</v>
      </c>
      <c r="F26" s="28">
        <v>5</v>
      </c>
      <c r="G26" s="28">
        <f t="shared" si="0"/>
        <v>35</v>
      </c>
      <c r="H26" s="28"/>
      <c r="I26" s="28">
        <v>406</v>
      </c>
      <c r="J26" s="28">
        <f t="shared" si="1"/>
        <v>8.6206896551724146</v>
      </c>
    </row>
    <row r="27" spans="1:10" s="1" customFormat="1" ht="15.75" x14ac:dyDescent="0.25">
      <c r="A27" s="53"/>
      <c r="B27" s="6" t="s">
        <v>0</v>
      </c>
      <c r="C27" s="28">
        <f>C23+C24+C25+C26</f>
        <v>120</v>
      </c>
      <c r="D27" s="28">
        <f t="shared" ref="D27:F27" si="8">D23+D24+D25+D26</f>
        <v>74</v>
      </c>
      <c r="E27" s="28">
        <f t="shared" si="8"/>
        <v>8</v>
      </c>
      <c r="F27" s="28">
        <f t="shared" si="8"/>
        <v>47</v>
      </c>
      <c r="G27" s="28">
        <f t="shared" si="0"/>
        <v>249</v>
      </c>
      <c r="H27" s="28"/>
      <c r="I27" s="28"/>
      <c r="J27" s="28" t="e">
        <f t="shared" si="1"/>
        <v>#DIV/0!</v>
      </c>
    </row>
    <row r="28" spans="1:10" ht="15.75" x14ac:dyDescent="0.25">
      <c r="A28" s="2">
        <v>9</v>
      </c>
      <c r="B28" s="8" t="s">
        <v>10</v>
      </c>
      <c r="C28" s="28">
        <v>10</v>
      </c>
      <c r="D28" s="28">
        <v>30</v>
      </c>
      <c r="E28" s="28">
        <v>2</v>
      </c>
      <c r="F28" s="28"/>
      <c r="G28" s="28">
        <f t="shared" si="0"/>
        <v>42</v>
      </c>
      <c r="H28" s="28"/>
      <c r="I28" s="28">
        <v>347</v>
      </c>
      <c r="J28" s="28">
        <f t="shared" si="1"/>
        <v>12.103746397694524</v>
      </c>
    </row>
    <row r="29" spans="1:10" ht="15.75" x14ac:dyDescent="0.25">
      <c r="A29" s="2">
        <v>10</v>
      </c>
      <c r="B29" s="8" t="s">
        <v>11</v>
      </c>
      <c r="C29" s="28">
        <v>3</v>
      </c>
      <c r="D29" s="28">
        <v>25</v>
      </c>
      <c r="E29" s="28">
        <v>2</v>
      </c>
      <c r="F29" s="28"/>
      <c r="G29" s="28">
        <f t="shared" si="0"/>
        <v>30</v>
      </c>
      <c r="H29" s="28"/>
      <c r="I29" s="28">
        <v>211</v>
      </c>
      <c r="J29" s="28">
        <f t="shared" si="1"/>
        <v>14.218009478672986</v>
      </c>
    </row>
    <row r="30" spans="1:10" s="1" customFormat="1" ht="15.75" x14ac:dyDescent="0.25">
      <c r="A30" s="51">
        <v>11</v>
      </c>
      <c r="B30" s="9" t="s">
        <v>13</v>
      </c>
      <c r="C30" s="28">
        <v>35</v>
      </c>
      <c r="D30" s="28">
        <v>22</v>
      </c>
      <c r="E30" s="28">
        <v>3</v>
      </c>
      <c r="F30" s="28">
        <v>22</v>
      </c>
      <c r="G30" s="28">
        <f t="shared" si="0"/>
        <v>82</v>
      </c>
      <c r="H30" s="28"/>
      <c r="I30" s="28">
        <v>946</v>
      </c>
      <c r="J30" s="28">
        <f t="shared" si="1"/>
        <v>8.6680761099365746</v>
      </c>
    </row>
    <row r="31" spans="1:10" s="1" customFormat="1" ht="15.75" x14ac:dyDescent="0.25">
      <c r="A31" s="52"/>
      <c r="B31" s="5" t="s">
        <v>41</v>
      </c>
      <c r="C31" s="28">
        <v>25</v>
      </c>
      <c r="D31" s="28">
        <v>23</v>
      </c>
      <c r="E31" s="28">
        <v>2</v>
      </c>
      <c r="F31" s="28">
        <v>20</v>
      </c>
      <c r="G31" s="28">
        <f t="shared" si="0"/>
        <v>70</v>
      </c>
      <c r="H31" s="28"/>
      <c r="I31" s="28">
        <v>799</v>
      </c>
      <c r="J31" s="28">
        <f t="shared" si="1"/>
        <v>8.7609511889862333</v>
      </c>
    </row>
    <row r="32" spans="1:10" s="1" customFormat="1" ht="15.75" x14ac:dyDescent="0.25">
      <c r="A32" s="52"/>
      <c r="B32" s="3" t="s">
        <v>15</v>
      </c>
      <c r="C32" s="28">
        <v>35</v>
      </c>
      <c r="D32" s="28">
        <v>33</v>
      </c>
      <c r="E32" s="28">
        <v>2</v>
      </c>
      <c r="F32" s="28">
        <v>25</v>
      </c>
      <c r="G32" s="28">
        <f t="shared" si="0"/>
        <v>95</v>
      </c>
      <c r="H32" s="28"/>
      <c r="I32" s="28">
        <v>1101</v>
      </c>
      <c r="J32" s="28">
        <f t="shared" si="1"/>
        <v>8.628519527702089</v>
      </c>
    </row>
    <row r="33" spans="1:10" s="1" customFormat="1" ht="15.75" x14ac:dyDescent="0.25">
      <c r="A33" s="53"/>
      <c r="B33" s="6" t="s">
        <v>0</v>
      </c>
      <c r="C33" s="28">
        <f>C30+C31+C32</f>
        <v>95</v>
      </c>
      <c r="D33" s="28">
        <f t="shared" ref="D33:F33" si="9">D30+D31+D32</f>
        <v>78</v>
      </c>
      <c r="E33" s="28">
        <f t="shared" si="9"/>
        <v>7</v>
      </c>
      <c r="F33" s="28">
        <f t="shared" si="9"/>
        <v>67</v>
      </c>
      <c r="G33" s="28">
        <f t="shared" si="0"/>
        <v>247</v>
      </c>
      <c r="H33" s="28"/>
      <c r="I33" s="28"/>
      <c r="J33" s="28" t="e">
        <f t="shared" si="1"/>
        <v>#DIV/0!</v>
      </c>
    </row>
    <row r="34" spans="1:10" ht="15.75" x14ac:dyDescent="0.25">
      <c r="A34" s="51">
        <v>12</v>
      </c>
      <c r="B34" s="9" t="s">
        <v>12</v>
      </c>
      <c r="C34" s="28">
        <v>30</v>
      </c>
      <c r="D34" s="28">
        <v>30</v>
      </c>
      <c r="E34" s="28">
        <v>2</v>
      </c>
      <c r="F34" s="28">
        <v>44</v>
      </c>
      <c r="G34" s="28">
        <f t="shared" si="0"/>
        <v>106</v>
      </c>
      <c r="H34" s="28"/>
      <c r="I34" s="28">
        <v>1228</v>
      </c>
      <c r="J34" s="28">
        <f t="shared" si="1"/>
        <v>8.6319218241042339</v>
      </c>
    </row>
    <row r="35" spans="1:10" s="1" customFormat="1" ht="15.75" x14ac:dyDescent="0.25">
      <c r="A35" s="52"/>
      <c r="B35" s="3" t="s">
        <v>37</v>
      </c>
      <c r="C35" s="28">
        <v>25</v>
      </c>
      <c r="D35" s="28">
        <v>15</v>
      </c>
      <c r="E35" s="28">
        <v>2</v>
      </c>
      <c r="F35" s="28">
        <v>33</v>
      </c>
      <c r="G35" s="28">
        <f t="shared" si="0"/>
        <v>75</v>
      </c>
      <c r="H35" s="28"/>
      <c r="I35" s="28">
        <v>853</v>
      </c>
      <c r="J35" s="28">
        <f t="shared" si="1"/>
        <v>8.7924970691676432</v>
      </c>
    </row>
    <row r="36" spans="1:10" s="1" customFormat="1" ht="15.75" x14ac:dyDescent="0.25">
      <c r="A36" s="52"/>
      <c r="B36" s="5" t="s">
        <v>14</v>
      </c>
      <c r="C36" s="28">
        <v>35</v>
      </c>
      <c r="D36" s="28">
        <v>15</v>
      </c>
      <c r="E36" s="28">
        <v>2</v>
      </c>
      <c r="F36" s="28">
        <v>48</v>
      </c>
      <c r="G36" s="28">
        <f t="shared" si="0"/>
        <v>100</v>
      </c>
      <c r="H36" s="28"/>
      <c r="I36" s="28">
        <v>1158</v>
      </c>
      <c r="J36" s="28">
        <f t="shared" si="1"/>
        <v>8.6355785837651116</v>
      </c>
    </row>
    <row r="37" spans="1:10" s="1" customFormat="1" ht="15.75" x14ac:dyDescent="0.25">
      <c r="A37" s="53"/>
      <c r="B37" s="6" t="s">
        <v>0</v>
      </c>
      <c r="C37" s="28">
        <f>C34+C35+C36</f>
        <v>90</v>
      </c>
      <c r="D37" s="28">
        <f t="shared" ref="D37:F37" si="10">D34+D35+D36</f>
        <v>60</v>
      </c>
      <c r="E37" s="28">
        <f t="shared" si="10"/>
        <v>6</v>
      </c>
      <c r="F37" s="28">
        <f t="shared" si="10"/>
        <v>125</v>
      </c>
      <c r="G37" s="28">
        <f t="shared" si="0"/>
        <v>281</v>
      </c>
      <c r="H37" s="28"/>
      <c r="I37" s="28"/>
      <c r="J37" s="28" t="e">
        <f t="shared" si="1"/>
        <v>#DIV/0!</v>
      </c>
    </row>
    <row r="38" spans="1:10" s="1" customFormat="1" ht="15.75" x14ac:dyDescent="0.25">
      <c r="A38" s="18">
        <v>13</v>
      </c>
      <c r="B38" s="9" t="s">
        <v>29</v>
      </c>
      <c r="C38" s="28">
        <v>25</v>
      </c>
      <c r="D38" s="28">
        <v>55</v>
      </c>
      <c r="E38" s="28">
        <v>2</v>
      </c>
      <c r="F38" s="28">
        <v>10</v>
      </c>
      <c r="G38" s="28">
        <f t="shared" si="0"/>
        <v>92</v>
      </c>
      <c r="H38" s="28"/>
      <c r="I38" s="28">
        <v>586</v>
      </c>
      <c r="J38" s="28">
        <f t="shared" si="1"/>
        <v>15.699658703071673</v>
      </c>
    </row>
    <row r="39" spans="1:10" ht="15.75" x14ac:dyDescent="0.25">
      <c r="A39" s="51">
        <v>14</v>
      </c>
      <c r="B39" s="8" t="s">
        <v>16</v>
      </c>
      <c r="C39" s="28">
        <v>45</v>
      </c>
      <c r="D39" s="28">
        <v>15</v>
      </c>
      <c r="E39" s="28">
        <v>2</v>
      </c>
      <c r="F39" s="28">
        <v>10</v>
      </c>
      <c r="G39" s="28">
        <f t="shared" si="0"/>
        <v>72</v>
      </c>
      <c r="H39" s="28"/>
      <c r="I39" s="28">
        <v>837</v>
      </c>
      <c r="J39" s="28">
        <f t="shared" si="1"/>
        <v>8.6021505376344098</v>
      </c>
    </row>
    <row r="40" spans="1:10" s="1" customFormat="1" ht="15.75" x14ac:dyDescent="0.25">
      <c r="A40" s="52"/>
      <c r="B40" s="5" t="s">
        <v>43</v>
      </c>
      <c r="C40" s="28">
        <v>15</v>
      </c>
      <c r="D40" s="28">
        <v>20</v>
      </c>
      <c r="E40" s="28">
        <v>2</v>
      </c>
      <c r="F40" s="28">
        <v>7</v>
      </c>
      <c r="G40" s="28">
        <f t="shared" si="0"/>
        <v>44</v>
      </c>
      <c r="H40" s="28"/>
      <c r="I40" s="28">
        <v>506</v>
      </c>
      <c r="J40" s="28">
        <f t="shared" si="1"/>
        <v>8.695652173913043</v>
      </c>
    </row>
    <row r="41" spans="1:10" s="1" customFormat="1" ht="15.75" x14ac:dyDescent="0.25">
      <c r="A41" s="53"/>
      <c r="B41" s="6" t="s">
        <v>0</v>
      </c>
      <c r="C41" s="28">
        <f>C39+C40</f>
        <v>60</v>
      </c>
      <c r="D41" s="28">
        <f t="shared" ref="D41:F41" si="11">D39+D40</f>
        <v>35</v>
      </c>
      <c r="E41" s="28">
        <f t="shared" si="11"/>
        <v>4</v>
      </c>
      <c r="F41" s="28">
        <f t="shared" si="11"/>
        <v>17</v>
      </c>
      <c r="G41" s="28">
        <f t="shared" si="0"/>
        <v>116</v>
      </c>
      <c r="H41" s="28"/>
      <c r="I41" s="28"/>
      <c r="J41" s="28" t="e">
        <f t="shared" si="1"/>
        <v>#DIV/0!</v>
      </c>
    </row>
    <row r="42" spans="1:10" s="1" customFormat="1" ht="15.75" x14ac:dyDescent="0.25">
      <c r="A42" s="52">
        <v>15</v>
      </c>
      <c r="B42" s="8" t="s">
        <v>19</v>
      </c>
      <c r="C42" s="28">
        <v>20</v>
      </c>
      <c r="D42" s="28">
        <v>25</v>
      </c>
      <c r="E42" s="28">
        <v>2</v>
      </c>
      <c r="F42" s="28">
        <v>3</v>
      </c>
      <c r="G42" s="28">
        <f t="shared" si="0"/>
        <v>50</v>
      </c>
      <c r="H42" s="28"/>
      <c r="I42" s="28">
        <v>562</v>
      </c>
      <c r="J42" s="28">
        <f t="shared" si="1"/>
        <v>8.8967971530249113</v>
      </c>
    </row>
    <row r="43" spans="1:10" s="1" customFormat="1" ht="15.75" x14ac:dyDescent="0.25">
      <c r="A43" s="52"/>
      <c r="B43" s="3" t="s">
        <v>23</v>
      </c>
      <c r="C43" s="28">
        <v>35</v>
      </c>
      <c r="D43" s="28">
        <v>20</v>
      </c>
      <c r="E43" s="28">
        <v>2</v>
      </c>
      <c r="F43" s="28">
        <v>13</v>
      </c>
      <c r="G43" s="28">
        <f t="shared" si="0"/>
        <v>70</v>
      </c>
      <c r="H43" s="28"/>
      <c r="I43" s="28">
        <v>819</v>
      </c>
      <c r="J43" s="28">
        <f t="shared" si="1"/>
        <v>8.5470085470085468</v>
      </c>
    </row>
    <row r="44" spans="1:10" s="1" customFormat="1" ht="15.75" x14ac:dyDescent="0.25">
      <c r="A44" s="53"/>
      <c r="B44" s="6" t="s">
        <v>0</v>
      </c>
      <c r="C44" s="28">
        <f>C42+C43</f>
        <v>55</v>
      </c>
      <c r="D44" s="28">
        <f t="shared" ref="D44:F44" si="12">D42+D43</f>
        <v>45</v>
      </c>
      <c r="E44" s="28">
        <f t="shared" si="12"/>
        <v>4</v>
      </c>
      <c r="F44" s="28">
        <f t="shared" si="12"/>
        <v>16</v>
      </c>
      <c r="G44" s="28">
        <f t="shared" si="0"/>
        <v>120</v>
      </c>
      <c r="H44" s="28"/>
      <c r="I44" s="28"/>
      <c r="J44" s="28" t="e">
        <f t="shared" si="1"/>
        <v>#DIV/0!</v>
      </c>
    </row>
    <row r="45" spans="1:10" ht="15.75" x14ac:dyDescent="0.25">
      <c r="A45" s="2">
        <v>16</v>
      </c>
      <c r="B45" s="8" t="s">
        <v>20</v>
      </c>
      <c r="C45" s="28">
        <v>5</v>
      </c>
      <c r="D45" s="28">
        <v>8</v>
      </c>
      <c r="E45" s="28">
        <v>2</v>
      </c>
      <c r="F45" s="28">
        <v>5</v>
      </c>
      <c r="G45" s="28">
        <f t="shared" si="0"/>
        <v>20</v>
      </c>
      <c r="H45" s="28"/>
      <c r="I45" s="28">
        <v>115</v>
      </c>
      <c r="J45" s="28">
        <f t="shared" si="1"/>
        <v>17.391304347826086</v>
      </c>
    </row>
    <row r="46" spans="1:10" ht="15.75" x14ac:dyDescent="0.25">
      <c r="A46" s="51">
        <v>17</v>
      </c>
      <c r="B46" s="9" t="s">
        <v>21</v>
      </c>
      <c r="C46" s="28">
        <v>55</v>
      </c>
      <c r="D46" s="28">
        <v>25</v>
      </c>
      <c r="E46" s="28">
        <v>3</v>
      </c>
      <c r="F46" s="28">
        <v>20</v>
      </c>
      <c r="G46" s="28">
        <f t="shared" si="0"/>
        <v>103</v>
      </c>
      <c r="H46" s="28"/>
      <c r="I46" s="28">
        <v>1119</v>
      </c>
      <c r="J46" s="28">
        <f t="shared" si="1"/>
        <v>9.2046470062555859</v>
      </c>
    </row>
    <row r="47" spans="1:10" s="1" customFormat="1" ht="15.75" x14ac:dyDescent="0.25">
      <c r="A47" s="52"/>
      <c r="B47" s="3" t="s">
        <v>47</v>
      </c>
      <c r="C47" s="28">
        <v>25</v>
      </c>
      <c r="D47" s="28">
        <v>10</v>
      </c>
      <c r="E47" s="28">
        <v>2</v>
      </c>
      <c r="F47" s="28">
        <v>10</v>
      </c>
      <c r="G47" s="28">
        <f t="shared" si="0"/>
        <v>47</v>
      </c>
      <c r="H47" s="28"/>
      <c r="I47" s="28">
        <v>544</v>
      </c>
      <c r="J47" s="28">
        <f t="shared" si="1"/>
        <v>8.6397058823529402</v>
      </c>
    </row>
    <row r="48" spans="1:10" s="1" customFormat="1" ht="15.75" x14ac:dyDescent="0.25">
      <c r="A48" s="53"/>
      <c r="B48" s="6" t="s">
        <v>0</v>
      </c>
      <c r="C48" s="28">
        <f>C46+C47</f>
        <v>80</v>
      </c>
      <c r="D48" s="28">
        <f t="shared" ref="D48:F48" si="13">D46+D47</f>
        <v>35</v>
      </c>
      <c r="E48" s="28">
        <f t="shared" si="13"/>
        <v>5</v>
      </c>
      <c r="F48" s="28">
        <f t="shared" si="13"/>
        <v>30</v>
      </c>
      <c r="G48" s="28">
        <f t="shared" si="0"/>
        <v>150</v>
      </c>
      <c r="H48" s="28"/>
      <c r="I48" s="28"/>
      <c r="J48" s="28" t="e">
        <f t="shared" si="1"/>
        <v>#DIV/0!</v>
      </c>
    </row>
    <row r="49" spans="1:13" ht="31.5" x14ac:dyDescent="0.25">
      <c r="A49" s="2">
        <v>18</v>
      </c>
      <c r="B49" s="9" t="s">
        <v>26</v>
      </c>
      <c r="C49" s="28">
        <v>25</v>
      </c>
      <c r="D49" s="28">
        <v>5</v>
      </c>
      <c r="E49" s="28">
        <v>2</v>
      </c>
      <c r="F49" s="28"/>
      <c r="G49" s="28">
        <f t="shared" si="0"/>
        <v>32</v>
      </c>
      <c r="H49" s="28"/>
      <c r="I49" s="28">
        <v>395</v>
      </c>
      <c r="J49" s="28">
        <f t="shared" si="1"/>
        <v>8.1012658227848107</v>
      </c>
    </row>
    <row r="50" spans="1:13" s="1" customFormat="1" ht="47.25" x14ac:dyDescent="0.25">
      <c r="A50" s="2">
        <f>A49+1</f>
        <v>19</v>
      </c>
      <c r="B50" s="9" t="s">
        <v>56</v>
      </c>
      <c r="C50" s="28">
        <v>15</v>
      </c>
      <c r="D50" s="28"/>
      <c r="E50" s="28"/>
      <c r="F50" s="28"/>
      <c r="G50" s="28">
        <f t="shared" si="0"/>
        <v>15</v>
      </c>
      <c r="H50" s="28"/>
      <c r="I50" s="28"/>
      <c r="J50" s="28" t="e">
        <f t="shared" si="1"/>
        <v>#DIV/0!</v>
      </c>
    </row>
    <row r="51" spans="1:13" ht="31.5" x14ac:dyDescent="0.25">
      <c r="A51" s="2">
        <v>20</v>
      </c>
      <c r="B51" s="9" t="s">
        <v>25</v>
      </c>
      <c r="C51" s="28">
        <v>150</v>
      </c>
      <c r="D51" s="28"/>
      <c r="E51" s="28"/>
      <c r="F51" s="28"/>
      <c r="G51" s="28">
        <f t="shared" si="0"/>
        <v>150</v>
      </c>
      <c r="H51" s="28"/>
      <c r="I51" s="28"/>
      <c r="J51" s="28" t="e">
        <f t="shared" si="1"/>
        <v>#DIV/0!</v>
      </c>
    </row>
    <row r="52" spans="1:13" ht="47.25" x14ac:dyDescent="0.25">
      <c r="A52" s="2">
        <v>21</v>
      </c>
      <c r="B52" s="9" t="s">
        <v>67</v>
      </c>
      <c r="C52" s="28">
        <v>330</v>
      </c>
      <c r="D52" s="28"/>
      <c r="E52" s="28"/>
      <c r="F52" s="28"/>
      <c r="G52" s="28">
        <f t="shared" si="0"/>
        <v>330</v>
      </c>
      <c r="H52" s="28"/>
      <c r="I52" s="28"/>
      <c r="J52" s="28" t="e">
        <f t="shared" si="1"/>
        <v>#DIV/0!</v>
      </c>
    </row>
    <row r="53" spans="1:13" ht="47.25" x14ac:dyDescent="0.25">
      <c r="A53" s="2">
        <v>22</v>
      </c>
      <c r="B53" s="10" t="s">
        <v>27</v>
      </c>
      <c r="C53" s="28">
        <v>50</v>
      </c>
      <c r="D53" s="28"/>
      <c r="E53" s="28"/>
      <c r="F53" s="28"/>
      <c r="G53" s="28">
        <f t="shared" si="0"/>
        <v>50</v>
      </c>
      <c r="H53" s="28"/>
      <c r="I53" s="28"/>
      <c r="J53" s="28" t="e">
        <f t="shared" si="1"/>
        <v>#DIV/0!</v>
      </c>
    </row>
    <row r="54" spans="1:13" ht="31.5" x14ac:dyDescent="0.25">
      <c r="A54" s="2">
        <f t="shared" si="7"/>
        <v>23</v>
      </c>
      <c r="B54" s="10" t="s">
        <v>28</v>
      </c>
      <c r="C54" s="28"/>
      <c r="D54" s="28"/>
      <c r="E54" s="28"/>
      <c r="F54" s="28"/>
      <c r="G54" s="28">
        <f t="shared" si="0"/>
        <v>0</v>
      </c>
      <c r="H54" s="28"/>
      <c r="I54" s="28"/>
      <c r="J54" s="28" t="e">
        <f t="shared" si="1"/>
        <v>#DIV/0!</v>
      </c>
      <c r="M54">
        <f>D5+D6+D10+D13+D18+D21+D22+D27+D28+D29+D33+D37+D38+D41+D44+D45+D48+D49+D50</f>
        <v>722</v>
      </c>
    </row>
    <row r="55" spans="1:13" ht="47.25" x14ac:dyDescent="0.25">
      <c r="A55" s="2">
        <f t="shared" si="7"/>
        <v>24</v>
      </c>
      <c r="B55" s="10" t="s">
        <v>68</v>
      </c>
      <c r="C55" s="28"/>
      <c r="D55" s="28"/>
      <c r="E55" s="28"/>
      <c r="F55" s="28"/>
      <c r="G55" s="28">
        <f t="shared" si="0"/>
        <v>0</v>
      </c>
      <c r="H55" s="28"/>
      <c r="I55" s="28"/>
      <c r="J55" s="28" t="e">
        <f t="shared" si="1"/>
        <v>#DIV/0!</v>
      </c>
    </row>
    <row r="56" spans="1:13" s="21" customFormat="1" ht="15.75" x14ac:dyDescent="0.25">
      <c r="A56" s="19">
        <f t="shared" si="7"/>
        <v>25</v>
      </c>
      <c r="B56" s="9" t="s">
        <v>92</v>
      </c>
      <c r="C56" s="29">
        <v>5</v>
      </c>
      <c r="D56" s="29">
        <v>40</v>
      </c>
      <c r="E56" s="29"/>
      <c r="F56" s="29"/>
      <c r="G56" s="28">
        <f t="shared" si="0"/>
        <v>45</v>
      </c>
      <c r="H56" s="29"/>
      <c r="I56" s="29"/>
      <c r="J56" s="28" t="e">
        <f t="shared" si="1"/>
        <v>#DIV/0!</v>
      </c>
    </row>
    <row r="57" spans="1:13" s="21" customFormat="1" ht="31.5" x14ac:dyDescent="0.25">
      <c r="A57" s="19">
        <f t="shared" si="7"/>
        <v>26</v>
      </c>
      <c r="B57" s="9" t="s">
        <v>88</v>
      </c>
      <c r="C57" s="29">
        <v>4</v>
      </c>
      <c r="D57" s="29">
        <v>15</v>
      </c>
      <c r="E57" s="29"/>
      <c r="F57" s="29"/>
      <c r="G57" s="28">
        <f t="shared" si="0"/>
        <v>19</v>
      </c>
      <c r="H57" s="29"/>
      <c r="I57" s="29"/>
      <c r="J57" s="28" t="e">
        <f t="shared" si="1"/>
        <v>#DIV/0!</v>
      </c>
    </row>
    <row r="58" spans="1:13" s="21" customFormat="1" ht="31.5" x14ac:dyDescent="0.25">
      <c r="A58" s="19">
        <v>27</v>
      </c>
      <c r="B58" s="9" t="s">
        <v>57</v>
      </c>
      <c r="C58" s="29"/>
      <c r="D58" s="29">
        <v>30</v>
      </c>
      <c r="E58" s="29"/>
      <c r="F58" s="29"/>
      <c r="G58" s="28">
        <f t="shared" si="0"/>
        <v>30</v>
      </c>
      <c r="H58" s="29"/>
      <c r="I58" s="29"/>
      <c r="J58" s="28" t="e">
        <f t="shared" si="1"/>
        <v>#DIV/0!</v>
      </c>
    </row>
    <row r="59" spans="1:13" s="12" customFormat="1" ht="38.25" x14ac:dyDescent="0.25">
      <c r="A59" s="2">
        <v>28</v>
      </c>
      <c r="B59" s="14" t="s">
        <v>54</v>
      </c>
      <c r="C59" s="30">
        <v>25</v>
      </c>
      <c r="D59" s="30"/>
      <c r="E59" s="30"/>
      <c r="F59" s="30"/>
      <c r="G59" s="28">
        <f t="shared" si="0"/>
        <v>25</v>
      </c>
      <c r="H59" s="30"/>
      <c r="I59" s="30"/>
      <c r="J59" s="28" t="e">
        <f t="shared" si="1"/>
        <v>#DIV/0!</v>
      </c>
    </row>
    <row r="60" spans="1:13" s="12" customFormat="1" ht="38.25" x14ac:dyDescent="0.25">
      <c r="A60" s="2">
        <v>29</v>
      </c>
      <c r="B60" s="14" t="s">
        <v>60</v>
      </c>
      <c r="C60" s="30">
        <v>25</v>
      </c>
      <c r="D60" s="30"/>
      <c r="E60" s="30"/>
      <c r="F60" s="30"/>
      <c r="G60" s="28">
        <f t="shared" si="0"/>
        <v>25</v>
      </c>
      <c r="H60" s="30"/>
      <c r="I60" s="30"/>
      <c r="J60" s="28" t="e">
        <f t="shared" si="1"/>
        <v>#DIV/0!</v>
      </c>
    </row>
    <row r="61" spans="1:13" s="12" customFormat="1" ht="38.25" x14ac:dyDescent="0.25">
      <c r="A61" s="2">
        <f t="shared" si="7"/>
        <v>30</v>
      </c>
      <c r="B61" s="14" t="s">
        <v>69</v>
      </c>
      <c r="C61" s="30">
        <v>25</v>
      </c>
      <c r="D61" s="30"/>
      <c r="E61" s="30"/>
      <c r="F61" s="30"/>
      <c r="G61" s="28">
        <f t="shared" si="0"/>
        <v>25</v>
      </c>
      <c r="H61" s="30"/>
      <c r="I61" s="30"/>
      <c r="J61" s="28" t="e">
        <f t="shared" si="1"/>
        <v>#DIV/0!</v>
      </c>
      <c r="L61" s="12">
        <f>G5+G6+G10+G13+G18+G21+G22+G27+G28+G29+G33+G37+G38+G41+G44+G45+G48+G49+G50+G51+G52+G53</f>
        <v>3024</v>
      </c>
    </row>
    <row r="62" spans="1:13" s="12" customFormat="1" ht="38.25" x14ac:dyDescent="0.25">
      <c r="A62" s="2">
        <f t="shared" si="7"/>
        <v>31</v>
      </c>
      <c r="B62" s="14" t="s">
        <v>59</v>
      </c>
      <c r="C62" s="30">
        <v>25</v>
      </c>
      <c r="D62" s="30"/>
      <c r="E62" s="30"/>
      <c r="F62" s="30"/>
      <c r="G62" s="28">
        <f t="shared" si="0"/>
        <v>25</v>
      </c>
      <c r="H62" s="30"/>
      <c r="I62" s="30"/>
      <c r="J62" s="28" t="e">
        <f t="shared" si="1"/>
        <v>#DIV/0!</v>
      </c>
    </row>
    <row r="63" spans="1:13" s="20" customFormat="1" ht="15.75" customHeight="1" x14ac:dyDescent="0.25">
      <c r="A63" s="45">
        <v>34</v>
      </c>
      <c r="B63" s="22" t="s">
        <v>30</v>
      </c>
      <c r="C63" s="58" t="s">
        <v>75</v>
      </c>
      <c r="D63" s="59"/>
      <c r="E63" s="59"/>
      <c r="F63" s="59"/>
      <c r="G63" s="59"/>
      <c r="H63" s="59"/>
      <c r="I63" s="59"/>
      <c r="J63" s="31"/>
    </row>
    <row r="64" spans="1:13" s="20" customFormat="1" x14ac:dyDescent="0.25">
      <c r="A64" s="45"/>
      <c r="B64" s="23" t="s">
        <v>31</v>
      </c>
      <c r="C64" s="59"/>
      <c r="D64" s="59"/>
      <c r="E64" s="59"/>
      <c r="F64" s="59"/>
      <c r="G64" s="59"/>
      <c r="H64" s="59"/>
      <c r="I64" s="59"/>
      <c r="J64" s="31"/>
    </row>
    <row r="65" spans="1:10" s="20" customFormat="1" x14ac:dyDescent="0.25">
      <c r="A65" s="45"/>
      <c r="B65" s="23" t="s">
        <v>48</v>
      </c>
      <c r="C65" s="59"/>
      <c r="D65" s="59"/>
      <c r="E65" s="59"/>
      <c r="F65" s="59"/>
      <c r="G65" s="59"/>
      <c r="H65" s="59"/>
      <c r="I65" s="59"/>
      <c r="J65" s="31"/>
    </row>
    <row r="66" spans="1:10" s="20" customFormat="1" x14ac:dyDescent="0.25">
      <c r="A66" s="45"/>
      <c r="B66" s="22" t="s">
        <v>33</v>
      </c>
      <c r="C66" s="59"/>
      <c r="D66" s="59"/>
      <c r="E66" s="59"/>
      <c r="F66" s="59"/>
      <c r="G66" s="59"/>
      <c r="H66" s="59"/>
      <c r="I66" s="59"/>
      <c r="J66" s="31"/>
    </row>
    <row r="67" spans="1:10" s="20" customFormat="1" x14ac:dyDescent="0.25">
      <c r="A67" s="45">
        <v>35</v>
      </c>
      <c r="B67" s="22" t="s">
        <v>34</v>
      </c>
      <c r="C67" s="59"/>
      <c r="D67" s="59"/>
      <c r="E67" s="59"/>
      <c r="F67" s="59"/>
      <c r="G67" s="59"/>
      <c r="H67" s="59"/>
      <c r="I67" s="59"/>
      <c r="J67" s="31"/>
    </row>
    <row r="68" spans="1:10" s="20" customFormat="1" x14ac:dyDescent="0.25">
      <c r="A68" s="45"/>
      <c r="B68" s="23" t="s">
        <v>19</v>
      </c>
      <c r="C68" s="59"/>
      <c r="D68" s="59"/>
      <c r="E68" s="59"/>
      <c r="F68" s="59"/>
      <c r="G68" s="59"/>
      <c r="H68" s="59"/>
      <c r="I68" s="59"/>
      <c r="J68" s="31"/>
    </row>
    <row r="69" spans="1:10" s="20" customFormat="1" x14ac:dyDescent="0.25">
      <c r="A69" s="45"/>
      <c r="B69" s="23" t="s">
        <v>31</v>
      </c>
      <c r="C69" s="59"/>
      <c r="D69" s="59"/>
      <c r="E69" s="59"/>
      <c r="F69" s="59"/>
      <c r="G69" s="59"/>
      <c r="H69" s="59"/>
      <c r="I69" s="59"/>
      <c r="J69" s="31"/>
    </row>
    <row r="70" spans="1:10" s="20" customFormat="1" x14ac:dyDescent="0.25">
      <c r="A70" s="45"/>
      <c r="B70" s="23" t="s">
        <v>55</v>
      </c>
      <c r="C70" s="59"/>
      <c r="D70" s="59"/>
      <c r="E70" s="59"/>
      <c r="F70" s="59"/>
      <c r="G70" s="59"/>
      <c r="H70" s="59"/>
      <c r="I70" s="59"/>
      <c r="J70" s="31"/>
    </row>
    <row r="71" spans="1:10" s="20" customFormat="1" x14ac:dyDescent="0.25">
      <c r="A71" s="45"/>
      <c r="B71" s="22" t="s">
        <v>33</v>
      </c>
      <c r="C71" s="59"/>
      <c r="D71" s="59"/>
      <c r="E71" s="59"/>
      <c r="F71" s="59"/>
      <c r="G71" s="59"/>
      <c r="H71" s="59"/>
      <c r="I71" s="59"/>
      <c r="J71" s="31"/>
    </row>
    <row r="72" spans="1:10" s="20" customFormat="1" x14ac:dyDescent="0.25">
      <c r="A72" s="46">
        <v>36</v>
      </c>
      <c r="B72" s="22" t="s">
        <v>35</v>
      </c>
      <c r="C72" s="59"/>
      <c r="D72" s="59"/>
      <c r="E72" s="59"/>
      <c r="F72" s="59"/>
      <c r="G72" s="59"/>
      <c r="H72" s="59"/>
      <c r="I72" s="59"/>
      <c r="J72" s="31"/>
    </row>
    <row r="73" spans="1:10" s="20" customFormat="1" x14ac:dyDescent="0.25">
      <c r="A73" s="47"/>
      <c r="B73" s="23" t="s">
        <v>19</v>
      </c>
      <c r="C73" s="59"/>
      <c r="D73" s="59"/>
      <c r="E73" s="59"/>
      <c r="F73" s="59"/>
      <c r="G73" s="59"/>
      <c r="H73" s="59"/>
      <c r="I73" s="59"/>
      <c r="J73" s="31"/>
    </row>
    <row r="74" spans="1:10" s="20" customFormat="1" x14ac:dyDescent="0.25">
      <c r="A74" s="47"/>
      <c r="B74" s="23" t="s">
        <v>63</v>
      </c>
      <c r="C74" s="59"/>
      <c r="D74" s="59"/>
      <c r="E74" s="59"/>
      <c r="F74" s="59"/>
      <c r="G74" s="59"/>
      <c r="H74" s="59"/>
      <c r="I74" s="59"/>
      <c r="J74" s="31"/>
    </row>
    <row r="75" spans="1:10" s="20" customFormat="1" x14ac:dyDescent="0.25">
      <c r="A75" s="47"/>
      <c r="B75" s="23" t="s">
        <v>49</v>
      </c>
      <c r="C75" s="59"/>
      <c r="D75" s="59"/>
      <c r="E75" s="59"/>
      <c r="F75" s="59"/>
      <c r="G75" s="59"/>
      <c r="H75" s="59"/>
      <c r="I75" s="59"/>
      <c r="J75" s="31"/>
    </row>
    <row r="76" spans="1:10" s="20" customFormat="1" x14ac:dyDescent="0.25">
      <c r="A76" s="47"/>
      <c r="B76" s="23" t="s">
        <v>64</v>
      </c>
      <c r="C76" s="59"/>
      <c r="D76" s="59"/>
      <c r="E76" s="59"/>
      <c r="F76" s="59"/>
      <c r="G76" s="59"/>
      <c r="H76" s="59"/>
      <c r="I76" s="59"/>
      <c r="J76" s="31"/>
    </row>
    <row r="77" spans="1:10" s="20" customFormat="1" x14ac:dyDescent="0.25">
      <c r="A77" s="47"/>
      <c r="B77" s="23" t="s">
        <v>32</v>
      </c>
      <c r="C77" s="59"/>
      <c r="D77" s="59"/>
      <c r="E77" s="59"/>
      <c r="F77" s="59"/>
      <c r="G77" s="59"/>
      <c r="H77" s="59"/>
      <c r="I77" s="59"/>
      <c r="J77" s="31"/>
    </row>
    <row r="78" spans="1:10" s="20" customFormat="1" x14ac:dyDescent="0.25">
      <c r="A78" s="47"/>
      <c r="B78" s="23" t="s">
        <v>65</v>
      </c>
      <c r="C78" s="59"/>
      <c r="D78" s="59"/>
      <c r="E78" s="59"/>
      <c r="F78" s="59"/>
      <c r="G78" s="59"/>
      <c r="H78" s="59"/>
      <c r="I78" s="59"/>
      <c r="J78" s="31"/>
    </row>
    <row r="79" spans="1:10" s="20" customFormat="1" x14ac:dyDescent="0.25">
      <c r="A79" s="48"/>
      <c r="B79" s="22" t="s">
        <v>33</v>
      </c>
      <c r="C79" s="59"/>
      <c r="D79" s="59"/>
      <c r="E79" s="59"/>
      <c r="F79" s="59"/>
      <c r="G79" s="59"/>
      <c r="H79" s="59"/>
      <c r="I79" s="59"/>
      <c r="J79" s="31"/>
    </row>
    <row r="80" spans="1:10" s="20" customFormat="1" ht="25.5" x14ac:dyDescent="0.25">
      <c r="A80" s="24">
        <v>37</v>
      </c>
      <c r="B80" s="25" t="s">
        <v>50</v>
      </c>
      <c r="C80" s="59"/>
      <c r="D80" s="59"/>
      <c r="E80" s="59"/>
      <c r="F80" s="59"/>
      <c r="G80" s="59"/>
      <c r="H80" s="59"/>
      <c r="I80" s="59"/>
      <c r="J80" s="31"/>
    </row>
    <row r="81" spans="1:10" s="20" customFormat="1" ht="25.5" x14ac:dyDescent="0.25">
      <c r="A81" s="24">
        <v>38</v>
      </c>
      <c r="B81" s="25" t="s">
        <v>66</v>
      </c>
      <c r="C81" s="59"/>
      <c r="D81" s="59"/>
      <c r="E81" s="59"/>
      <c r="F81" s="59"/>
      <c r="G81" s="59"/>
      <c r="H81" s="59"/>
      <c r="I81" s="59"/>
      <c r="J81" s="31"/>
    </row>
    <row r="82" spans="1:10" s="20" customFormat="1" ht="26.25" x14ac:dyDescent="0.4">
      <c r="A82" s="40"/>
      <c r="B82" s="22"/>
      <c r="C82" s="39">
        <f>C5+C6+C10+C13+C18+C21+C22+C27+C28+C29+C33+C37+C38+C41+C44+C45+C48+C49+C50+C51+C52+C53+C54+C55+C56+C57+C58+C59+C60+C61+C62</f>
        <v>1832</v>
      </c>
      <c r="D82" s="39">
        <f t="shared" ref="D82:H82" si="14">D5+D6+D10+D13+D18+D21+D22+D27+D28+D29+D33+D37+D38+D41+D44+D45+D48+D49+D50+D51+D52+D53+D54+D55+D56+D57+D58+D59+D60+D61+D62</f>
        <v>807</v>
      </c>
      <c r="E82" s="39">
        <f t="shared" si="14"/>
        <v>78</v>
      </c>
      <c r="F82" s="39">
        <f t="shared" si="14"/>
        <v>501</v>
      </c>
      <c r="G82" s="41">
        <f t="shared" ref="G82" si="15">C82+D82+F82+E82</f>
        <v>3218</v>
      </c>
      <c r="H82" s="39">
        <f t="shared" si="14"/>
        <v>0</v>
      </c>
      <c r="I82" s="39"/>
      <c r="J82" s="31"/>
    </row>
    <row r="83" spans="1:10" ht="18.75" x14ac:dyDescent="0.25">
      <c r="A83" s="43" t="s">
        <v>36</v>
      </c>
      <c r="B83" s="44"/>
      <c r="C83" s="28"/>
      <c r="D83" s="28" t="s">
        <v>90</v>
      </c>
      <c r="E83" s="28"/>
      <c r="F83" s="28"/>
      <c r="G83" s="28"/>
      <c r="H83" s="28"/>
      <c r="I83" s="28"/>
      <c r="J83" s="28"/>
    </row>
    <row r="84" spans="1:10" ht="15.75" x14ac:dyDescent="0.25">
      <c r="A84" s="4">
        <v>1</v>
      </c>
      <c r="B84" s="11" t="s">
        <v>5</v>
      </c>
      <c r="C84" s="28"/>
      <c r="D84" s="28">
        <v>10</v>
      </c>
      <c r="E84" s="28"/>
      <c r="F84" s="28"/>
      <c r="G84" s="28"/>
      <c r="H84" s="28"/>
      <c r="I84" s="28"/>
      <c r="J84" s="28"/>
    </row>
    <row r="85" spans="1:10" s="1" customFormat="1" ht="15.75" x14ac:dyDescent="0.25">
      <c r="A85" s="16">
        <v>2</v>
      </c>
      <c r="B85" s="11" t="s">
        <v>7</v>
      </c>
      <c r="C85" s="28"/>
      <c r="D85" s="28">
        <v>10</v>
      </c>
      <c r="E85" s="28"/>
      <c r="F85" s="28"/>
      <c r="G85" s="28"/>
      <c r="H85" s="28"/>
      <c r="I85" s="28"/>
      <c r="J85" s="28"/>
    </row>
    <row r="86" spans="1:10" s="1" customFormat="1" ht="15.75" x14ac:dyDescent="0.25">
      <c r="A86" s="4">
        <v>3</v>
      </c>
      <c r="B86" s="11" t="s">
        <v>8</v>
      </c>
      <c r="C86" s="28"/>
      <c r="D86" s="28">
        <v>10</v>
      </c>
      <c r="E86" s="28"/>
      <c r="F86" s="28"/>
      <c r="G86" s="28"/>
      <c r="H86" s="28"/>
      <c r="I86" s="28"/>
      <c r="J86" s="28"/>
    </row>
    <row r="87" spans="1:10" s="1" customFormat="1" ht="15.75" x14ac:dyDescent="0.25">
      <c r="A87" s="4">
        <v>4</v>
      </c>
      <c r="B87" s="11" t="s">
        <v>29</v>
      </c>
      <c r="C87" s="28"/>
      <c r="D87" s="28">
        <v>10</v>
      </c>
      <c r="E87" s="28"/>
      <c r="F87" s="28"/>
      <c r="G87" s="28"/>
      <c r="H87" s="28"/>
      <c r="I87" s="28"/>
      <c r="J87" s="28"/>
    </row>
    <row r="88" spans="1:10" s="1" customFormat="1" ht="15.75" x14ac:dyDescent="0.25">
      <c r="A88" s="16">
        <v>5</v>
      </c>
      <c r="B88" s="17" t="s">
        <v>21</v>
      </c>
      <c r="C88" s="28"/>
      <c r="D88" s="28">
        <v>10</v>
      </c>
      <c r="E88" s="28"/>
      <c r="F88" s="28"/>
      <c r="G88" s="28"/>
      <c r="H88" s="28"/>
      <c r="I88" s="28"/>
      <c r="J88" s="28"/>
    </row>
    <row r="89" spans="1:10" ht="26.25" x14ac:dyDescent="0.4">
      <c r="D89" s="42">
        <f>SUM(D84:D88)</f>
        <v>50</v>
      </c>
    </row>
  </sheetData>
  <mergeCells count="17">
    <mergeCell ref="C63:I81"/>
    <mergeCell ref="A34:A37"/>
    <mergeCell ref="A39:A41"/>
    <mergeCell ref="A46:A48"/>
    <mergeCell ref="A42:A44"/>
    <mergeCell ref="A63:A66"/>
    <mergeCell ref="A83:B83"/>
    <mergeCell ref="A67:A71"/>
    <mergeCell ref="A72:A79"/>
    <mergeCell ref="A1:B1"/>
    <mergeCell ref="A2:A5"/>
    <mergeCell ref="A19:A21"/>
    <mergeCell ref="A7:A10"/>
    <mergeCell ref="A11:A13"/>
    <mergeCell ref="A14:A18"/>
    <mergeCell ref="A23:A27"/>
    <mergeCell ref="A30:A33"/>
  </mergeCells>
  <pageMargins left="0.19685039370078741" right="0.19685039370078741" top="0.74803149606299213" bottom="0.74803149606299213" header="0.31496062992125984" footer="0.31496062992125984"/>
  <pageSetup paperSize="9" scale="4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="60" zoomScaleNormal="100" workbookViewId="0">
      <selection sqref="A1:B1"/>
    </sheetView>
  </sheetViews>
  <sheetFormatPr defaultRowHeight="15" x14ac:dyDescent="0.25"/>
  <cols>
    <col min="1" max="1" width="5.5703125" style="1" customWidth="1"/>
    <col min="2" max="2" width="33.28515625" style="1" customWidth="1"/>
    <col min="3" max="3" width="16.5703125" style="1" customWidth="1"/>
    <col min="4" max="4" width="13.5703125" style="1" customWidth="1"/>
    <col min="5" max="5" width="13.7109375" style="1" customWidth="1"/>
    <col min="6" max="6" width="17.42578125" style="1" customWidth="1"/>
    <col min="7" max="7" width="9.5703125" style="1" bestFit="1" customWidth="1"/>
    <col min="8" max="8" width="9.28515625" style="1" bestFit="1" customWidth="1"/>
    <col min="9" max="9" width="14.42578125" style="1" customWidth="1"/>
    <col min="10" max="10" width="12.42578125" style="1" customWidth="1"/>
    <col min="11" max="16384" width="9.140625" style="1"/>
  </cols>
  <sheetData>
    <row r="1" spans="1:10" ht="102" customHeight="1" x14ac:dyDescent="0.25">
      <c r="A1" s="49" t="s">
        <v>70</v>
      </c>
      <c r="B1" s="50"/>
      <c r="C1" s="27" t="s">
        <v>81</v>
      </c>
      <c r="D1" s="27" t="s">
        <v>86</v>
      </c>
      <c r="E1" s="27" t="s">
        <v>87</v>
      </c>
      <c r="F1" s="27" t="s">
        <v>82</v>
      </c>
      <c r="G1" s="27" t="s">
        <v>0</v>
      </c>
      <c r="H1" s="15" t="s">
        <v>83</v>
      </c>
      <c r="I1" s="2" t="s">
        <v>84</v>
      </c>
      <c r="J1" s="2" t="s">
        <v>85</v>
      </c>
    </row>
    <row r="2" spans="1:10" ht="15.75" x14ac:dyDescent="0.25">
      <c r="A2" s="61">
        <v>1</v>
      </c>
      <c r="B2" s="8" t="s">
        <v>52</v>
      </c>
      <c r="C2" s="28">
        <v>20</v>
      </c>
      <c r="D2" s="28">
        <v>10</v>
      </c>
      <c r="E2" s="28">
        <v>2</v>
      </c>
      <c r="F2" s="28">
        <v>9</v>
      </c>
      <c r="G2" s="28">
        <f>C2+D2+E2+F2</f>
        <v>41</v>
      </c>
      <c r="H2" s="28"/>
      <c r="I2" s="28">
        <v>747</v>
      </c>
      <c r="J2" s="28">
        <f>G2/I2*100</f>
        <v>5.4886211512717535</v>
      </c>
    </row>
    <row r="3" spans="1:10" ht="15.75" x14ac:dyDescent="0.25">
      <c r="A3" s="62"/>
      <c r="B3" s="2" t="s">
        <v>1</v>
      </c>
      <c r="C3" s="28">
        <v>20</v>
      </c>
      <c r="D3" s="28">
        <v>20</v>
      </c>
      <c r="E3" s="28">
        <v>2</v>
      </c>
      <c r="F3" s="28">
        <v>10</v>
      </c>
      <c r="G3" s="28">
        <f t="shared" ref="G3:G50" si="0">C3+D3+E3+F3</f>
        <v>52</v>
      </c>
      <c r="H3" s="28"/>
      <c r="I3" s="28">
        <v>933</v>
      </c>
      <c r="J3" s="28">
        <f t="shared" ref="J3:J48" si="1">G3/I3*100</f>
        <v>5.5734190782422299</v>
      </c>
    </row>
    <row r="4" spans="1:10" ht="15.75" x14ac:dyDescent="0.25">
      <c r="A4" s="62"/>
      <c r="B4" s="5" t="s">
        <v>7</v>
      </c>
      <c r="C4" s="28">
        <v>15</v>
      </c>
      <c r="D4" s="28">
        <v>25</v>
      </c>
      <c r="E4" s="28">
        <v>2</v>
      </c>
      <c r="F4" s="28">
        <v>8</v>
      </c>
      <c r="G4" s="28">
        <f t="shared" si="0"/>
        <v>50</v>
      </c>
      <c r="H4" s="28"/>
      <c r="I4" s="28">
        <v>895</v>
      </c>
      <c r="J4" s="28">
        <f t="shared" si="1"/>
        <v>5.5865921787709496</v>
      </c>
    </row>
    <row r="5" spans="1:10" ht="15.75" x14ac:dyDescent="0.25">
      <c r="A5" s="62"/>
      <c r="B5" s="2" t="s">
        <v>17</v>
      </c>
      <c r="C5" s="28">
        <v>2</v>
      </c>
      <c r="D5" s="28">
        <v>9</v>
      </c>
      <c r="E5" s="28">
        <v>1</v>
      </c>
      <c r="F5" s="28"/>
      <c r="G5" s="28">
        <f t="shared" si="0"/>
        <v>12</v>
      </c>
      <c r="H5" s="28"/>
      <c r="I5" s="28">
        <v>205</v>
      </c>
      <c r="J5" s="28">
        <f t="shared" si="1"/>
        <v>5.8536585365853666</v>
      </c>
    </row>
    <row r="6" spans="1:10" ht="15.75" x14ac:dyDescent="0.25">
      <c r="A6" s="63"/>
      <c r="B6" s="6" t="s">
        <v>0</v>
      </c>
      <c r="C6" s="28">
        <f>C2+C3+C4+C5</f>
        <v>57</v>
      </c>
      <c r="D6" s="28">
        <f t="shared" ref="D6:F6" si="2">D2+D3+D4+D5</f>
        <v>64</v>
      </c>
      <c r="E6" s="28">
        <f t="shared" si="2"/>
        <v>7</v>
      </c>
      <c r="F6" s="28">
        <f t="shared" si="2"/>
        <v>27</v>
      </c>
      <c r="G6" s="28">
        <f t="shared" si="0"/>
        <v>155</v>
      </c>
      <c r="H6" s="28"/>
      <c r="I6" s="28"/>
      <c r="J6" s="28" t="e">
        <f t="shared" si="1"/>
        <v>#DIV/0!</v>
      </c>
    </row>
    <row r="7" spans="1:10" ht="15.75" x14ac:dyDescent="0.25">
      <c r="A7" s="51">
        <v>2</v>
      </c>
      <c r="B7" s="7" t="s">
        <v>2</v>
      </c>
      <c r="C7" s="28">
        <v>35</v>
      </c>
      <c r="D7" s="28">
        <v>15</v>
      </c>
      <c r="E7" s="28">
        <v>2</v>
      </c>
      <c r="F7" s="28">
        <v>18</v>
      </c>
      <c r="G7" s="28">
        <f t="shared" si="0"/>
        <v>70</v>
      </c>
      <c r="H7" s="28"/>
      <c r="I7" s="28">
        <v>1251</v>
      </c>
      <c r="J7" s="28">
        <f t="shared" si="1"/>
        <v>5.5955235811350912</v>
      </c>
    </row>
    <row r="8" spans="1:10" ht="15.75" x14ac:dyDescent="0.25">
      <c r="A8" s="52"/>
      <c r="B8" s="2" t="s">
        <v>4</v>
      </c>
      <c r="C8" s="28">
        <v>10</v>
      </c>
      <c r="D8" s="28">
        <v>20</v>
      </c>
      <c r="E8" s="28">
        <v>2</v>
      </c>
      <c r="F8" s="28">
        <v>11</v>
      </c>
      <c r="G8" s="28">
        <f t="shared" si="0"/>
        <v>43</v>
      </c>
      <c r="H8" s="28"/>
      <c r="I8" s="28">
        <v>779</v>
      </c>
      <c r="J8" s="28">
        <f t="shared" si="1"/>
        <v>5.5198973042362001</v>
      </c>
    </row>
    <row r="9" spans="1:10" ht="15.75" x14ac:dyDescent="0.25">
      <c r="A9" s="52"/>
      <c r="B9" s="2" t="s">
        <v>9</v>
      </c>
      <c r="C9" s="28">
        <v>15</v>
      </c>
      <c r="D9" s="28">
        <v>23</v>
      </c>
      <c r="E9" s="28">
        <v>2</v>
      </c>
      <c r="F9" s="28">
        <v>8</v>
      </c>
      <c r="G9" s="28">
        <f t="shared" si="0"/>
        <v>48</v>
      </c>
      <c r="H9" s="28"/>
      <c r="I9" s="28">
        <v>859</v>
      </c>
      <c r="J9" s="28">
        <f t="shared" si="1"/>
        <v>5.5878928987194412</v>
      </c>
    </row>
    <row r="10" spans="1:10" ht="15.75" x14ac:dyDescent="0.25">
      <c r="A10" s="52"/>
      <c r="B10" s="5" t="s">
        <v>40</v>
      </c>
      <c r="C10" s="28">
        <v>3</v>
      </c>
      <c r="D10" s="28">
        <v>18</v>
      </c>
      <c r="E10" s="28">
        <v>2</v>
      </c>
      <c r="F10" s="28"/>
      <c r="G10" s="28">
        <f t="shared" si="0"/>
        <v>23</v>
      </c>
      <c r="H10" s="28"/>
      <c r="I10" s="28">
        <v>406</v>
      </c>
      <c r="J10" s="28">
        <f t="shared" si="1"/>
        <v>5.6650246305418719</v>
      </c>
    </row>
    <row r="11" spans="1:10" ht="15.75" x14ac:dyDescent="0.25">
      <c r="A11" s="52"/>
      <c r="B11" s="5" t="s">
        <v>38</v>
      </c>
      <c r="C11" s="28">
        <v>15</v>
      </c>
      <c r="D11" s="28">
        <v>10</v>
      </c>
      <c r="E11" s="28">
        <v>1</v>
      </c>
      <c r="F11" s="28">
        <v>15</v>
      </c>
      <c r="G11" s="28">
        <f t="shared" si="0"/>
        <v>41</v>
      </c>
      <c r="H11" s="28"/>
      <c r="I11" s="28">
        <v>803</v>
      </c>
      <c r="J11" s="28">
        <f t="shared" si="1"/>
        <v>5.1058530510585305</v>
      </c>
    </row>
    <row r="12" spans="1:10" ht="15.75" x14ac:dyDescent="0.25">
      <c r="A12" s="53"/>
      <c r="B12" s="6" t="s">
        <v>0</v>
      </c>
      <c r="C12" s="28">
        <f>C7+C8+C9+C10+C11</f>
        <v>78</v>
      </c>
      <c r="D12" s="28">
        <f t="shared" ref="D12:F12" si="3">D7+D8+D9+D10+D11</f>
        <v>86</v>
      </c>
      <c r="E12" s="28">
        <f t="shared" si="3"/>
        <v>9</v>
      </c>
      <c r="F12" s="28">
        <f t="shared" si="3"/>
        <v>52</v>
      </c>
      <c r="G12" s="28">
        <f t="shared" si="0"/>
        <v>225</v>
      </c>
      <c r="H12" s="28"/>
      <c r="I12" s="28"/>
      <c r="J12" s="28" t="e">
        <f t="shared" si="1"/>
        <v>#DIV/0!</v>
      </c>
    </row>
    <row r="13" spans="1:10" ht="15.75" x14ac:dyDescent="0.25">
      <c r="A13" s="60">
        <v>3</v>
      </c>
      <c r="B13" s="8" t="s">
        <v>15</v>
      </c>
      <c r="C13" s="28">
        <v>20</v>
      </c>
      <c r="D13" s="28">
        <v>30</v>
      </c>
      <c r="E13" s="28">
        <v>2</v>
      </c>
      <c r="F13" s="28">
        <v>8</v>
      </c>
      <c r="G13" s="28">
        <f t="shared" si="0"/>
        <v>60</v>
      </c>
      <c r="H13" s="28"/>
      <c r="I13" s="28">
        <v>1101</v>
      </c>
      <c r="J13" s="28">
        <f t="shared" si="1"/>
        <v>5.4495912806539506</v>
      </c>
    </row>
    <row r="14" spans="1:10" ht="15.75" x14ac:dyDescent="0.25">
      <c r="A14" s="56"/>
      <c r="B14" s="5" t="s">
        <v>13</v>
      </c>
      <c r="C14" s="28">
        <v>20</v>
      </c>
      <c r="D14" s="28">
        <v>10</v>
      </c>
      <c r="E14" s="28">
        <v>2</v>
      </c>
      <c r="F14" s="28">
        <v>15</v>
      </c>
      <c r="G14" s="28">
        <f t="shared" si="0"/>
        <v>47</v>
      </c>
      <c r="H14" s="28"/>
      <c r="I14" s="28">
        <v>946</v>
      </c>
      <c r="J14" s="28">
        <f t="shared" si="1"/>
        <v>4.9682875264270612</v>
      </c>
    </row>
    <row r="15" spans="1:10" ht="15.75" x14ac:dyDescent="0.25">
      <c r="A15" s="56"/>
      <c r="B15" s="5" t="s">
        <v>41</v>
      </c>
      <c r="C15" s="28">
        <v>20</v>
      </c>
      <c r="D15" s="28">
        <v>15</v>
      </c>
      <c r="E15" s="28">
        <v>2</v>
      </c>
      <c r="F15" s="28">
        <v>5</v>
      </c>
      <c r="G15" s="28">
        <f t="shared" si="0"/>
        <v>42</v>
      </c>
      <c r="H15" s="28"/>
      <c r="I15" s="28">
        <v>799</v>
      </c>
      <c r="J15" s="28">
        <f t="shared" si="1"/>
        <v>5.2565707133917394</v>
      </c>
    </row>
    <row r="16" spans="1:10" ht="15.75" x14ac:dyDescent="0.25">
      <c r="A16" s="57"/>
      <c r="B16" s="6" t="s">
        <v>0</v>
      </c>
      <c r="C16" s="28">
        <f>C13+C14+C15</f>
        <v>60</v>
      </c>
      <c r="D16" s="28">
        <f t="shared" ref="D16:F16" si="4">D13+D14+D15</f>
        <v>55</v>
      </c>
      <c r="E16" s="28">
        <f t="shared" si="4"/>
        <v>6</v>
      </c>
      <c r="F16" s="28">
        <f t="shared" si="4"/>
        <v>28</v>
      </c>
      <c r="G16" s="28">
        <f t="shared" si="0"/>
        <v>149</v>
      </c>
      <c r="H16" s="28"/>
      <c r="I16" s="28"/>
      <c r="J16" s="28" t="e">
        <f t="shared" si="1"/>
        <v>#DIV/0!</v>
      </c>
    </row>
    <row r="17" spans="1:10" ht="15.75" x14ac:dyDescent="0.25">
      <c r="A17" s="60">
        <v>4</v>
      </c>
      <c r="B17" s="10" t="s">
        <v>22</v>
      </c>
      <c r="C17" s="28">
        <v>25</v>
      </c>
      <c r="D17" s="28">
        <v>15</v>
      </c>
      <c r="E17" s="28">
        <v>2</v>
      </c>
      <c r="F17" s="28">
        <v>10</v>
      </c>
      <c r="G17" s="28">
        <f t="shared" si="0"/>
        <v>52</v>
      </c>
      <c r="H17" s="28"/>
      <c r="I17" s="28">
        <v>942</v>
      </c>
      <c r="J17" s="28">
        <f t="shared" si="1"/>
        <v>5.520169851380043</v>
      </c>
    </row>
    <row r="18" spans="1:10" ht="15.75" x14ac:dyDescent="0.25">
      <c r="A18" s="56"/>
      <c r="B18" s="5" t="s">
        <v>6</v>
      </c>
      <c r="C18" s="28">
        <v>15</v>
      </c>
      <c r="D18" s="28">
        <v>10</v>
      </c>
      <c r="E18" s="28">
        <v>2</v>
      </c>
      <c r="F18" s="28">
        <v>10</v>
      </c>
      <c r="G18" s="28">
        <f t="shared" si="0"/>
        <v>37</v>
      </c>
      <c r="H18" s="28"/>
      <c r="I18" s="28">
        <v>702</v>
      </c>
      <c r="J18" s="28">
        <f t="shared" si="1"/>
        <v>5.2706552706552712</v>
      </c>
    </row>
    <row r="19" spans="1:10" ht="15.75" x14ac:dyDescent="0.25">
      <c r="A19" s="56"/>
      <c r="B19" s="5" t="s">
        <v>42</v>
      </c>
      <c r="C19" s="28">
        <v>15</v>
      </c>
      <c r="D19" s="28">
        <v>20</v>
      </c>
      <c r="E19" s="28">
        <v>2</v>
      </c>
      <c r="F19" s="28">
        <v>10</v>
      </c>
      <c r="G19" s="28">
        <f t="shared" si="0"/>
        <v>47</v>
      </c>
      <c r="H19" s="28"/>
      <c r="I19" s="28">
        <v>848</v>
      </c>
      <c r="J19" s="28">
        <f t="shared" si="1"/>
        <v>5.5424528301886795</v>
      </c>
    </row>
    <row r="20" spans="1:10" ht="15.75" x14ac:dyDescent="0.25">
      <c r="A20" s="56"/>
      <c r="B20" s="5" t="s">
        <v>21</v>
      </c>
      <c r="C20" s="28">
        <v>20</v>
      </c>
      <c r="D20" s="28">
        <v>12</v>
      </c>
      <c r="E20" s="28">
        <v>3</v>
      </c>
      <c r="F20" s="28">
        <v>5</v>
      </c>
      <c r="G20" s="28">
        <f t="shared" si="0"/>
        <v>40</v>
      </c>
      <c r="H20" s="28"/>
      <c r="I20" s="28">
        <v>1119</v>
      </c>
      <c r="J20" s="28">
        <f t="shared" si="1"/>
        <v>3.5746201966041107</v>
      </c>
    </row>
    <row r="21" spans="1:10" ht="15.75" x14ac:dyDescent="0.25">
      <c r="A21" s="57"/>
      <c r="B21" s="6" t="s">
        <v>0</v>
      </c>
      <c r="C21" s="28">
        <f>C17+C18+C19+C20</f>
        <v>75</v>
      </c>
      <c r="D21" s="28">
        <f t="shared" ref="D21:F21" si="5">D17+D18+D19+D20</f>
        <v>57</v>
      </c>
      <c r="E21" s="28">
        <f t="shared" si="5"/>
        <v>9</v>
      </c>
      <c r="F21" s="28">
        <f t="shared" si="5"/>
        <v>35</v>
      </c>
      <c r="G21" s="28">
        <f t="shared" si="0"/>
        <v>176</v>
      </c>
      <c r="H21" s="28"/>
      <c r="I21" s="28"/>
      <c r="J21" s="28" t="e">
        <f t="shared" si="1"/>
        <v>#DIV/0!</v>
      </c>
    </row>
    <row r="22" spans="1:10" ht="15.75" x14ac:dyDescent="0.25">
      <c r="A22" s="60">
        <v>5</v>
      </c>
      <c r="B22" s="10" t="s">
        <v>14</v>
      </c>
      <c r="C22" s="28">
        <v>35</v>
      </c>
      <c r="D22" s="28">
        <v>14</v>
      </c>
      <c r="E22" s="28">
        <v>2</v>
      </c>
      <c r="F22" s="28">
        <v>10</v>
      </c>
      <c r="G22" s="28">
        <f t="shared" si="0"/>
        <v>61</v>
      </c>
      <c r="H22" s="28"/>
      <c r="I22" s="28">
        <v>1158</v>
      </c>
      <c r="J22" s="28">
        <f t="shared" si="1"/>
        <v>5.2677029360967182</v>
      </c>
    </row>
    <row r="23" spans="1:10" ht="15.75" x14ac:dyDescent="0.25">
      <c r="A23" s="56"/>
      <c r="B23" s="2" t="s">
        <v>12</v>
      </c>
      <c r="C23" s="28">
        <v>25</v>
      </c>
      <c r="D23" s="28">
        <v>25</v>
      </c>
      <c r="E23" s="28">
        <v>2</v>
      </c>
      <c r="F23" s="28">
        <v>10</v>
      </c>
      <c r="G23" s="28">
        <f t="shared" si="0"/>
        <v>62</v>
      </c>
      <c r="H23" s="28"/>
      <c r="I23" s="28">
        <v>1228</v>
      </c>
      <c r="J23" s="28">
        <f t="shared" si="1"/>
        <v>5.0488599348534207</v>
      </c>
    </row>
    <row r="24" spans="1:10" ht="15.75" x14ac:dyDescent="0.25">
      <c r="A24" s="56"/>
      <c r="B24" s="13" t="s">
        <v>37</v>
      </c>
      <c r="C24" s="28">
        <v>15</v>
      </c>
      <c r="D24" s="28">
        <v>20</v>
      </c>
      <c r="E24" s="28">
        <v>2</v>
      </c>
      <c r="F24" s="28">
        <v>10</v>
      </c>
      <c r="G24" s="28">
        <f t="shared" si="0"/>
        <v>47</v>
      </c>
      <c r="H24" s="28"/>
      <c r="I24" s="28">
        <v>853</v>
      </c>
      <c r="J24" s="28">
        <f t="shared" si="1"/>
        <v>5.5099648300117234</v>
      </c>
    </row>
    <row r="25" spans="1:10" ht="15.75" x14ac:dyDescent="0.25">
      <c r="A25" s="56"/>
      <c r="B25" s="13" t="s">
        <v>8</v>
      </c>
      <c r="C25" s="28">
        <v>16</v>
      </c>
      <c r="D25" s="28">
        <v>8</v>
      </c>
      <c r="E25" s="28">
        <v>2</v>
      </c>
      <c r="F25" s="28">
        <v>10</v>
      </c>
      <c r="G25" s="28">
        <f t="shared" si="0"/>
        <v>36</v>
      </c>
      <c r="H25" s="28"/>
      <c r="I25" s="28">
        <v>834</v>
      </c>
      <c r="J25" s="28">
        <f t="shared" si="1"/>
        <v>4.3165467625899279</v>
      </c>
    </row>
    <row r="26" spans="1:10" ht="15.75" x14ac:dyDescent="0.25">
      <c r="A26" s="57"/>
      <c r="B26" s="6" t="s">
        <v>0</v>
      </c>
      <c r="C26" s="28">
        <f>C22+C23+C24+C25</f>
        <v>91</v>
      </c>
      <c r="D26" s="28">
        <f t="shared" ref="D26:F26" si="6">D22+D23+D24+D25</f>
        <v>67</v>
      </c>
      <c r="E26" s="28">
        <f t="shared" si="6"/>
        <v>8</v>
      </c>
      <c r="F26" s="28">
        <f t="shared" si="6"/>
        <v>40</v>
      </c>
      <c r="G26" s="28">
        <f t="shared" si="0"/>
        <v>206</v>
      </c>
      <c r="H26" s="28"/>
      <c r="I26" s="28"/>
      <c r="J26" s="28" t="e">
        <f t="shared" si="1"/>
        <v>#DIV/0!</v>
      </c>
    </row>
    <row r="27" spans="1:10" ht="15.75" x14ac:dyDescent="0.25">
      <c r="A27" s="51">
        <v>6</v>
      </c>
      <c r="B27" s="8" t="s">
        <v>43</v>
      </c>
      <c r="C27" s="28">
        <v>5</v>
      </c>
      <c r="D27" s="28">
        <v>20</v>
      </c>
      <c r="E27" s="28">
        <v>2</v>
      </c>
      <c r="F27" s="28"/>
      <c r="G27" s="28">
        <f t="shared" si="0"/>
        <v>27</v>
      </c>
      <c r="H27" s="28"/>
      <c r="I27" s="28">
        <v>506</v>
      </c>
      <c r="J27" s="28">
        <f t="shared" si="1"/>
        <v>5.3359683794466397</v>
      </c>
    </row>
    <row r="28" spans="1:10" ht="15.75" x14ac:dyDescent="0.25">
      <c r="A28" s="56"/>
      <c r="B28" s="5" t="s">
        <v>16</v>
      </c>
      <c r="C28" s="28">
        <v>10</v>
      </c>
      <c r="D28" s="28">
        <v>10</v>
      </c>
      <c r="E28" s="28">
        <v>2</v>
      </c>
      <c r="F28" s="28">
        <v>20</v>
      </c>
      <c r="G28" s="28">
        <f t="shared" si="0"/>
        <v>42</v>
      </c>
      <c r="H28" s="28"/>
      <c r="I28" s="28">
        <v>837</v>
      </c>
      <c r="J28" s="28">
        <f t="shared" si="1"/>
        <v>5.0179211469534053</v>
      </c>
    </row>
    <row r="29" spans="1:10" ht="15.75" x14ac:dyDescent="0.25">
      <c r="A29" s="57"/>
      <c r="B29" s="6" t="s">
        <v>0</v>
      </c>
      <c r="C29" s="28">
        <f>C27+C28</f>
        <v>15</v>
      </c>
      <c r="D29" s="28">
        <f t="shared" ref="D29:F29" si="7">D27+D28</f>
        <v>30</v>
      </c>
      <c r="E29" s="28">
        <f t="shared" si="7"/>
        <v>4</v>
      </c>
      <c r="F29" s="28">
        <f t="shared" si="7"/>
        <v>20</v>
      </c>
      <c r="G29" s="28">
        <f t="shared" si="0"/>
        <v>69</v>
      </c>
      <c r="H29" s="28"/>
      <c r="I29" s="28"/>
      <c r="J29" s="28" t="e">
        <f t="shared" si="1"/>
        <v>#DIV/0!</v>
      </c>
    </row>
    <row r="30" spans="1:10" ht="15.75" x14ac:dyDescent="0.25">
      <c r="A30" s="51">
        <v>7</v>
      </c>
      <c r="B30" s="7" t="s">
        <v>39</v>
      </c>
      <c r="C30" s="28">
        <v>16</v>
      </c>
      <c r="D30" s="28">
        <v>18</v>
      </c>
      <c r="E30" s="28">
        <v>2</v>
      </c>
      <c r="F30" s="28"/>
      <c r="G30" s="28">
        <f t="shared" si="0"/>
        <v>36</v>
      </c>
      <c r="H30" s="28"/>
      <c r="I30" s="28">
        <v>667</v>
      </c>
      <c r="J30" s="28">
        <f t="shared" si="1"/>
        <v>5.3973013493253372</v>
      </c>
    </row>
    <row r="31" spans="1:10" ht="15.75" x14ac:dyDescent="0.25">
      <c r="A31" s="56"/>
      <c r="B31" s="2" t="s">
        <v>62</v>
      </c>
      <c r="C31" s="28">
        <v>20</v>
      </c>
      <c r="D31" s="28">
        <v>23</v>
      </c>
      <c r="E31" s="28">
        <v>2</v>
      </c>
      <c r="F31" s="28"/>
      <c r="G31" s="28">
        <f t="shared" si="0"/>
        <v>45</v>
      </c>
      <c r="H31" s="28"/>
      <c r="I31" s="28">
        <v>893</v>
      </c>
      <c r="J31" s="28">
        <f t="shared" si="1"/>
        <v>5.039193729003359</v>
      </c>
    </row>
    <row r="32" spans="1:10" ht="15.75" x14ac:dyDescent="0.25">
      <c r="A32" s="56"/>
      <c r="B32" s="2" t="s">
        <v>3</v>
      </c>
      <c r="C32" s="28">
        <v>20</v>
      </c>
      <c r="D32" s="28">
        <v>13</v>
      </c>
      <c r="E32" s="28">
        <v>2</v>
      </c>
      <c r="F32" s="28"/>
      <c r="G32" s="28">
        <f t="shared" si="0"/>
        <v>35</v>
      </c>
      <c r="H32" s="28"/>
      <c r="I32" s="28">
        <v>685</v>
      </c>
      <c r="J32" s="28">
        <f t="shared" si="1"/>
        <v>5.1094890510948909</v>
      </c>
    </row>
    <row r="33" spans="1:10" ht="15.75" x14ac:dyDescent="0.25">
      <c r="A33" s="56"/>
      <c r="B33" s="5" t="s">
        <v>51</v>
      </c>
      <c r="C33" s="28">
        <v>20</v>
      </c>
      <c r="D33" s="28">
        <v>3</v>
      </c>
      <c r="E33" s="28">
        <v>2</v>
      </c>
      <c r="F33" s="28"/>
      <c r="G33" s="28">
        <f t="shared" si="0"/>
        <v>25</v>
      </c>
      <c r="H33" s="28"/>
      <c r="I33" s="28">
        <v>519</v>
      </c>
      <c r="J33" s="28">
        <f t="shared" si="1"/>
        <v>4.8169556840077075</v>
      </c>
    </row>
    <row r="34" spans="1:10" ht="15.75" x14ac:dyDescent="0.25">
      <c r="A34" s="57"/>
      <c r="B34" s="6" t="s">
        <v>0</v>
      </c>
      <c r="C34" s="28">
        <f>C30+C31+C32+C33</f>
        <v>76</v>
      </c>
      <c r="D34" s="28">
        <f t="shared" ref="D34:F34" si="8">D30+D31+D32+D33</f>
        <v>57</v>
      </c>
      <c r="E34" s="28">
        <f t="shared" si="8"/>
        <v>8</v>
      </c>
      <c r="F34" s="28">
        <f t="shared" si="8"/>
        <v>0</v>
      </c>
      <c r="G34" s="28">
        <f t="shared" si="0"/>
        <v>141</v>
      </c>
      <c r="H34" s="28"/>
      <c r="I34" s="28"/>
      <c r="J34" s="28" t="e">
        <f t="shared" si="1"/>
        <v>#DIV/0!</v>
      </c>
    </row>
    <row r="35" spans="1:10" ht="15.75" x14ac:dyDescent="0.25">
      <c r="A35" s="60">
        <v>8</v>
      </c>
      <c r="B35" s="8" t="s">
        <v>18</v>
      </c>
      <c r="C35" s="28">
        <v>20</v>
      </c>
      <c r="D35" s="28">
        <v>20</v>
      </c>
      <c r="E35" s="28">
        <v>2</v>
      </c>
      <c r="F35" s="28">
        <v>0</v>
      </c>
      <c r="G35" s="28">
        <f t="shared" si="0"/>
        <v>42</v>
      </c>
      <c r="H35" s="28"/>
      <c r="I35" s="28">
        <v>801</v>
      </c>
      <c r="J35" s="28">
        <f t="shared" si="1"/>
        <v>5.2434456928838955</v>
      </c>
    </row>
    <row r="36" spans="1:10" ht="15.75" x14ac:dyDescent="0.25">
      <c r="A36" s="56"/>
      <c r="B36" s="2" t="s">
        <v>46</v>
      </c>
      <c r="C36" s="28">
        <v>10</v>
      </c>
      <c r="D36" s="28">
        <v>15</v>
      </c>
      <c r="E36" s="28">
        <v>2</v>
      </c>
      <c r="F36" s="28">
        <v>5</v>
      </c>
      <c r="G36" s="28">
        <f t="shared" si="0"/>
        <v>32</v>
      </c>
      <c r="H36" s="28"/>
      <c r="I36" s="28">
        <v>599</v>
      </c>
      <c r="J36" s="28">
        <f t="shared" si="1"/>
        <v>5.342237061769616</v>
      </c>
    </row>
    <row r="37" spans="1:10" ht="15.75" x14ac:dyDescent="0.25">
      <c r="A37" s="56"/>
      <c r="B37" s="13" t="s">
        <v>47</v>
      </c>
      <c r="C37" s="28">
        <v>8</v>
      </c>
      <c r="D37" s="28">
        <v>15</v>
      </c>
      <c r="E37" s="28">
        <v>2</v>
      </c>
      <c r="F37" s="28">
        <v>3</v>
      </c>
      <c r="G37" s="28">
        <f t="shared" si="0"/>
        <v>28</v>
      </c>
      <c r="H37" s="28"/>
      <c r="I37" s="28">
        <v>544</v>
      </c>
      <c r="J37" s="28">
        <f t="shared" si="1"/>
        <v>5.1470588235294112</v>
      </c>
    </row>
    <row r="38" spans="1:10" ht="15.75" x14ac:dyDescent="0.25">
      <c r="A38" s="56"/>
      <c r="B38" s="6" t="s">
        <v>0</v>
      </c>
      <c r="C38" s="28">
        <f>C35+C36+C37</f>
        <v>38</v>
      </c>
      <c r="D38" s="28">
        <f t="shared" ref="D38:F38" si="9">D35+D36+D37</f>
        <v>50</v>
      </c>
      <c r="E38" s="28">
        <f t="shared" si="9"/>
        <v>6</v>
      </c>
      <c r="F38" s="28">
        <f t="shared" si="9"/>
        <v>8</v>
      </c>
      <c r="G38" s="28">
        <f t="shared" si="0"/>
        <v>102</v>
      </c>
      <c r="H38" s="28"/>
      <c r="I38" s="28"/>
      <c r="J38" s="28" t="e">
        <f t="shared" si="1"/>
        <v>#DIV/0!</v>
      </c>
    </row>
    <row r="39" spans="1:10" ht="15.75" x14ac:dyDescent="0.25">
      <c r="A39" s="51">
        <v>9</v>
      </c>
      <c r="B39" s="8" t="s">
        <v>23</v>
      </c>
      <c r="C39" s="28">
        <v>20</v>
      </c>
      <c r="D39" s="28">
        <v>15</v>
      </c>
      <c r="E39" s="28">
        <v>2</v>
      </c>
      <c r="F39" s="28">
        <v>6</v>
      </c>
      <c r="G39" s="28">
        <f t="shared" si="0"/>
        <v>43</v>
      </c>
      <c r="H39" s="28"/>
      <c r="I39" s="28">
        <v>819</v>
      </c>
      <c r="J39" s="28">
        <f t="shared" si="1"/>
        <v>5.2503052503052503</v>
      </c>
    </row>
    <row r="40" spans="1:10" ht="15.75" x14ac:dyDescent="0.25">
      <c r="A40" s="56"/>
      <c r="B40" s="2" t="s">
        <v>19</v>
      </c>
      <c r="C40" s="28">
        <v>18</v>
      </c>
      <c r="D40" s="28">
        <v>10</v>
      </c>
      <c r="E40" s="28">
        <v>2</v>
      </c>
      <c r="F40" s="28"/>
      <c r="G40" s="28">
        <f t="shared" si="0"/>
        <v>30</v>
      </c>
      <c r="H40" s="28"/>
      <c r="I40" s="28">
        <v>562</v>
      </c>
      <c r="J40" s="28">
        <f t="shared" si="1"/>
        <v>5.3380782918149468</v>
      </c>
    </row>
    <row r="41" spans="1:10" ht="15.75" x14ac:dyDescent="0.25">
      <c r="A41" s="57"/>
      <c r="B41" s="6" t="s">
        <v>0</v>
      </c>
      <c r="C41" s="28">
        <f>C39+C40</f>
        <v>38</v>
      </c>
      <c r="D41" s="28">
        <f t="shared" ref="D41:F41" si="10">D39+D40</f>
        <v>25</v>
      </c>
      <c r="E41" s="28">
        <f t="shared" si="10"/>
        <v>4</v>
      </c>
      <c r="F41" s="28">
        <f t="shared" si="10"/>
        <v>6</v>
      </c>
      <c r="G41" s="28">
        <f t="shared" si="0"/>
        <v>73</v>
      </c>
      <c r="H41" s="28"/>
      <c r="I41" s="28"/>
      <c r="J41" s="28" t="e">
        <f t="shared" si="1"/>
        <v>#DIV/0!</v>
      </c>
    </row>
    <row r="42" spans="1:10" ht="15.75" x14ac:dyDescent="0.25">
      <c r="A42" s="2">
        <v>10</v>
      </c>
      <c r="B42" s="9" t="s">
        <v>92</v>
      </c>
      <c r="C42" s="28">
        <v>5</v>
      </c>
      <c r="D42" s="28">
        <v>40</v>
      </c>
      <c r="E42" s="28"/>
      <c r="F42" s="28"/>
      <c r="G42" s="28">
        <f t="shared" si="0"/>
        <v>45</v>
      </c>
      <c r="H42" s="28"/>
      <c r="I42" s="28"/>
      <c r="J42" s="28" t="e">
        <f t="shared" si="1"/>
        <v>#DIV/0!</v>
      </c>
    </row>
    <row r="43" spans="1:10" ht="47.25" x14ac:dyDescent="0.25">
      <c r="A43" s="2">
        <v>11</v>
      </c>
      <c r="B43" s="9" t="s">
        <v>77</v>
      </c>
      <c r="C43" s="28">
        <v>60</v>
      </c>
      <c r="D43" s="28"/>
      <c r="E43" s="28"/>
      <c r="F43" s="28"/>
      <c r="G43" s="28">
        <f t="shared" si="0"/>
        <v>60</v>
      </c>
      <c r="H43" s="28"/>
      <c r="I43" s="28"/>
      <c r="J43" s="28" t="e">
        <f t="shared" si="1"/>
        <v>#DIV/0!</v>
      </c>
    </row>
    <row r="44" spans="1:10" ht="47.25" x14ac:dyDescent="0.25">
      <c r="A44" s="2">
        <f t="shared" ref="A44:A47" si="11">A43+1</f>
        <v>12</v>
      </c>
      <c r="B44" s="9" t="s">
        <v>76</v>
      </c>
      <c r="C44" s="28">
        <v>120</v>
      </c>
      <c r="D44" s="28"/>
      <c r="E44" s="28"/>
      <c r="F44" s="28"/>
      <c r="G44" s="28">
        <f t="shared" si="0"/>
        <v>120</v>
      </c>
      <c r="H44" s="28"/>
      <c r="I44" s="28"/>
      <c r="J44" s="28" t="e">
        <f t="shared" si="1"/>
        <v>#DIV/0!</v>
      </c>
    </row>
    <row r="45" spans="1:10" ht="47.25" x14ac:dyDescent="0.25">
      <c r="A45" s="2">
        <f t="shared" si="11"/>
        <v>13</v>
      </c>
      <c r="B45" s="10" t="s">
        <v>78</v>
      </c>
      <c r="C45" s="28">
        <v>50</v>
      </c>
      <c r="D45" s="28"/>
      <c r="E45" s="28"/>
      <c r="F45" s="28"/>
      <c r="G45" s="28">
        <f t="shared" si="0"/>
        <v>50</v>
      </c>
      <c r="H45" s="28"/>
      <c r="I45" s="28"/>
      <c r="J45" s="28" t="e">
        <f t="shared" si="1"/>
        <v>#DIV/0!</v>
      </c>
    </row>
    <row r="46" spans="1:10" ht="31.5" x14ac:dyDescent="0.25">
      <c r="A46" s="2">
        <f t="shared" si="11"/>
        <v>14</v>
      </c>
      <c r="B46" s="10" t="s">
        <v>79</v>
      </c>
      <c r="C46" s="28">
        <v>50</v>
      </c>
      <c r="D46" s="28"/>
      <c r="E46" s="28"/>
      <c r="F46" s="28"/>
      <c r="G46" s="28">
        <f t="shared" si="0"/>
        <v>50</v>
      </c>
      <c r="H46" s="28"/>
      <c r="I46" s="28"/>
      <c r="J46" s="28" t="e">
        <f t="shared" si="1"/>
        <v>#DIV/0!</v>
      </c>
    </row>
    <row r="47" spans="1:10" ht="63" x14ac:dyDescent="0.25">
      <c r="A47" s="2">
        <f t="shared" si="11"/>
        <v>15</v>
      </c>
      <c r="B47" s="10" t="s">
        <v>58</v>
      </c>
      <c r="C47" s="28">
        <v>50</v>
      </c>
      <c r="D47" s="28"/>
      <c r="E47" s="28"/>
      <c r="F47" s="28"/>
      <c r="G47" s="28">
        <f t="shared" si="0"/>
        <v>50</v>
      </c>
      <c r="H47" s="28"/>
      <c r="I47" s="28"/>
      <c r="J47" s="28" t="e">
        <f t="shared" si="1"/>
        <v>#DIV/0!</v>
      </c>
    </row>
    <row r="48" spans="1:10" ht="31.5" x14ac:dyDescent="0.25">
      <c r="A48" s="15">
        <v>16</v>
      </c>
      <c r="B48" s="9" t="s">
        <v>89</v>
      </c>
      <c r="C48" s="28">
        <v>4</v>
      </c>
      <c r="D48" s="28">
        <v>15</v>
      </c>
      <c r="E48" s="28"/>
      <c r="F48" s="28"/>
      <c r="G48" s="28">
        <f t="shared" si="0"/>
        <v>19</v>
      </c>
      <c r="H48" s="28"/>
      <c r="I48" s="28"/>
      <c r="J48" s="28" t="e">
        <f t="shared" si="1"/>
        <v>#DIV/0!</v>
      </c>
    </row>
    <row r="49" spans="1:10" ht="31.5" x14ac:dyDescent="0.25">
      <c r="A49" s="2">
        <v>17</v>
      </c>
      <c r="B49" s="32" t="s">
        <v>57</v>
      </c>
      <c r="C49" s="28"/>
      <c r="D49" s="28">
        <v>30</v>
      </c>
      <c r="E49" s="28"/>
      <c r="F49" s="28"/>
      <c r="G49" s="28">
        <f t="shared" si="0"/>
        <v>30</v>
      </c>
      <c r="H49" s="28"/>
      <c r="I49" s="28"/>
      <c r="J49" s="28"/>
    </row>
    <row r="50" spans="1:10" ht="26.25" x14ac:dyDescent="0.4">
      <c r="C50" s="42">
        <f>C6+C12+C16+C21+C26+C29+C34+C38+C41+C42+C43+C44+C45+C46+C47+C48+C49</f>
        <v>867</v>
      </c>
      <c r="D50" s="42">
        <f t="shared" ref="D50:F50" si="12">D6+D12+D16+D21+D26+D29+D34+D38+D41+D42+D43+D44+D45+D46+D47+D48+D49</f>
        <v>576</v>
      </c>
      <c r="E50" s="42">
        <f t="shared" si="12"/>
        <v>61</v>
      </c>
      <c r="F50" s="42">
        <f t="shared" si="12"/>
        <v>216</v>
      </c>
      <c r="G50" s="41">
        <f t="shared" si="0"/>
        <v>1720</v>
      </c>
      <c r="H50" s="42">
        <f t="shared" ref="H50" si="13">H6+H12+H16+H21+H26+H29+H34+H38+H41+H42+H43+H44+H45+H46+H47+H48</f>
        <v>0</v>
      </c>
      <c r="I50" s="42"/>
    </row>
  </sheetData>
  <mergeCells count="10">
    <mergeCell ref="A39:A41"/>
    <mergeCell ref="A1:B1"/>
    <mergeCell ref="A7:A12"/>
    <mergeCell ref="A13:A16"/>
    <mergeCell ref="A35:A38"/>
    <mergeCell ref="A27:A29"/>
    <mergeCell ref="A17:A21"/>
    <mergeCell ref="A22:A26"/>
    <mergeCell ref="A30:A34"/>
    <mergeCell ref="A2:A6"/>
  </mergeCells>
  <pageMargins left="0.7" right="0.7" top="0.75" bottom="0.75" header="0.3" footer="0.3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view="pageBreakPreview" zoomScale="60" zoomScaleNormal="100" workbookViewId="0">
      <selection activeCell="B31" sqref="A31:XFD31"/>
    </sheetView>
  </sheetViews>
  <sheetFormatPr defaultRowHeight="15" x14ac:dyDescent="0.25"/>
  <cols>
    <col min="1" max="1" width="9.140625" style="1"/>
    <col min="2" max="2" width="28.42578125" style="1" customWidth="1"/>
    <col min="3" max="3" width="17" style="1" customWidth="1"/>
    <col min="4" max="4" width="13.85546875" style="1" customWidth="1"/>
    <col min="5" max="5" width="15" style="1" customWidth="1"/>
    <col min="6" max="6" width="16.28515625" style="1" customWidth="1"/>
    <col min="7" max="8" width="9.140625" style="1"/>
    <col min="9" max="9" width="15.42578125" style="1" customWidth="1"/>
    <col min="10" max="10" width="13" style="1" customWidth="1"/>
    <col min="11" max="16384" width="9.140625" style="1"/>
  </cols>
  <sheetData>
    <row r="1" spans="1:10" ht="63" customHeight="1" x14ac:dyDescent="0.25">
      <c r="A1" s="49" t="s">
        <v>71</v>
      </c>
      <c r="B1" s="50"/>
      <c r="C1" s="27" t="s">
        <v>81</v>
      </c>
      <c r="D1" s="27" t="s">
        <v>86</v>
      </c>
      <c r="E1" s="27" t="s">
        <v>87</v>
      </c>
      <c r="F1" s="27" t="s">
        <v>82</v>
      </c>
      <c r="G1" s="27" t="s">
        <v>0</v>
      </c>
      <c r="H1" s="15" t="s">
        <v>83</v>
      </c>
      <c r="I1" s="2" t="s">
        <v>84</v>
      </c>
      <c r="J1" s="2" t="s">
        <v>85</v>
      </c>
    </row>
    <row r="2" spans="1:10" ht="15.75" x14ac:dyDescent="0.25">
      <c r="A2" s="51">
        <v>1</v>
      </c>
      <c r="B2" s="32" t="s">
        <v>41</v>
      </c>
      <c r="C2" s="28">
        <v>9</v>
      </c>
      <c r="D2" s="28">
        <v>18</v>
      </c>
      <c r="E2" s="28">
        <v>2</v>
      </c>
      <c r="F2" s="28"/>
      <c r="G2" s="28">
        <f>C2+D2+E2+F2</f>
        <v>29</v>
      </c>
      <c r="H2" s="28"/>
      <c r="I2" s="28">
        <v>799</v>
      </c>
      <c r="J2" s="28">
        <f>G2/I2*100</f>
        <v>3.629536921151439</v>
      </c>
    </row>
    <row r="3" spans="1:10" ht="15.75" x14ac:dyDescent="0.25">
      <c r="A3" s="56"/>
      <c r="B3" s="33" t="s">
        <v>6</v>
      </c>
      <c r="C3" s="28">
        <v>9</v>
      </c>
      <c r="D3" s="28">
        <v>13</v>
      </c>
      <c r="E3" s="28">
        <v>2</v>
      </c>
      <c r="F3" s="28"/>
      <c r="G3" s="28">
        <f t="shared" ref="G3:G40" si="0">C3+D3+E3+F3</f>
        <v>24</v>
      </c>
      <c r="H3" s="28"/>
      <c r="I3" s="28">
        <v>702</v>
      </c>
      <c r="J3" s="28">
        <f t="shared" ref="J3:J39" si="1">G3/I3*100</f>
        <v>3.4188034188034191</v>
      </c>
    </row>
    <row r="4" spans="1:10" ht="15.75" x14ac:dyDescent="0.25">
      <c r="A4" s="56"/>
      <c r="B4" s="33" t="s">
        <v>13</v>
      </c>
      <c r="C4" s="28">
        <v>14</v>
      </c>
      <c r="D4" s="28">
        <v>15</v>
      </c>
      <c r="E4" s="28">
        <v>2</v>
      </c>
      <c r="F4" s="28"/>
      <c r="G4" s="28">
        <f t="shared" si="0"/>
        <v>31</v>
      </c>
      <c r="H4" s="28"/>
      <c r="I4" s="28">
        <v>946</v>
      </c>
      <c r="J4" s="28">
        <f t="shared" si="1"/>
        <v>3.2769556025369981</v>
      </c>
    </row>
    <row r="5" spans="1:10" ht="15.75" x14ac:dyDescent="0.25">
      <c r="A5" s="56"/>
      <c r="B5" s="33" t="s">
        <v>15</v>
      </c>
      <c r="C5" s="28">
        <v>14</v>
      </c>
      <c r="D5" s="28">
        <v>18</v>
      </c>
      <c r="E5" s="28">
        <v>2</v>
      </c>
      <c r="F5" s="28"/>
      <c r="G5" s="28">
        <f t="shared" si="0"/>
        <v>34</v>
      </c>
      <c r="H5" s="28"/>
      <c r="I5" s="28">
        <v>1101</v>
      </c>
      <c r="J5" s="28">
        <f t="shared" si="1"/>
        <v>3.0881017257039058</v>
      </c>
    </row>
    <row r="6" spans="1:10" ht="15.75" x14ac:dyDescent="0.25">
      <c r="A6" s="57"/>
      <c r="B6" s="34" t="s">
        <v>0</v>
      </c>
      <c r="C6" s="28">
        <f>C2+C3+C4+C5</f>
        <v>46</v>
      </c>
      <c r="D6" s="28">
        <f t="shared" ref="D6:F6" si="2">D2+D3+D4+D5</f>
        <v>64</v>
      </c>
      <c r="E6" s="28">
        <f t="shared" si="2"/>
        <v>8</v>
      </c>
      <c r="F6" s="28">
        <f t="shared" si="2"/>
        <v>0</v>
      </c>
      <c r="G6" s="28">
        <f t="shared" si="0"/>
        <v>118</v>
      </c>
      <c r="H6" s="28"/>
      <c r="I6" s="28"/>
      <c r="J6" s="28" t="e">
        <f t="shared" si="1"/>
        <v>#DIV/0!</v>
      </c>
    </row>
    <row r="7" spans="1:10" ht="15.75" x14ac:dyDescent="0.25">
      <c r="A7" s="51">
        <v>2</v>
      </c>
      <c r="B7" s="35" t="s">
        <v>40</v>
      </c>
      <c r="C7" s="28">
        <v>0</v>
      </c>
      <c r="D7" s="28">
        <v>15</v>
      </c>
      <c r="E7" s="28">
        <v>2</v>
      </c>
      <c r="F7" s="28"/>
      <c r="G7" s="28">
        <f t="shared" si="0"/>
        <v>17</v>
      </c>
      <c r="H7" s="28"/>
      <c r="I7" s="28">
        <v>406</v>
      </c>
      <c r="J7" s="28">
        <f t="shared" si="1"/>
        <v>4.1871921182266005</v>
      </c>
    </row>
    <row r="8" spans="1:10" ht="15.75" x14ac:dyDescent="0.25">
      <c r="A8" s="56"/>
      <c r="B8" s="33" t="s">
        <v>4</v>
      </c>
      <c r="C8" s="28">
        <v>10</v>
      </c>
      <c r="D8" s="28">
        <v>15</v>
      </c>
      <c r="E8" s="28">
        <v>2</v>
      </c>
      <c r="F8" s="28"/>
      <c r="G8" s="28">
        <f t="shared" si="0"/>
        <v>27</v>
      </c>
      <c r="H8" s="28"/>
      <c r="I8" s="28">
        <v>779</v>
      </c>
      <c r="J8" s="28">
        <f t="shared" si="1"/>
        <v>3.4659820282413349</v>
      </c>
    </row>
    <row r="9" spans="1:10" ht="15.75" x14ac:dyDescent="0.25">
      <c r="A9" s="56"/>
      <c r="B9" s="33" t="s">
        <v>9</v>
      </c>
      <c r="C9" s="28">
        <v>14</v>
      </c>
      <c r="D9" s="28">
        <v>12</v>
      </c>
      <c r="E9" s="28">
        <v>2</v>
      </c>
      <c r="F9" s="28"/>
      <c r="G9" s="28">
        <f t="shared" si="0"/>
        <v>28</v>
      </c>
      <c r="H9" s="28"/>
      <c r="I9" s="28">
        <v>859</v>
      </c>
      <c r="J9" s="28">
        <f t="shared" si="1"/>
        <v>3.2596041909196738</v>
      </c>
    </row>
    <row r="10" spans="1:10" ht="15.75" x14ac:dyDescent="0.25">
      <c r="A10" s="56"/>
      <c r="B10" s="33" t="s">
        <v>2</v>
      </c>
      <c r="C10" s="28">
        <v>19</v>
      </c>
      <c r="D10" s="28">
        <v>15</v>
      </c>
      <c r="E10" s="28">
        <v>2</v>
      </c>
      <c r="F10" s="28"/>
      <c r="G10" s="28">
        <f t="shared" si="0"/>
        <v>36</v>
      </c>
      <c r="H10" s="28"/>
      <c r="I10" s="28">
        <v>1251</v>
      </c>
      <c r="J10" s="28">
        <f t="shared" si="1"/>
        <v>2.877697841726619</v>
      </c>
    </row>
    <row r="11" spans="1:10" ht="15.75" x14ac:dyDescent="0.25">
      <c r="A11" s="56"/>
      <c r="B11" s="33" t="s">
        <v>80</v>
      </c>
      <c r="C11" s="28">
        <v>9</v>
      </c>
      <c r="D11" s="28">
        <v>13</v>
      </c>
      <c r="E11" s="28">
        <v>2</v>
      </c>
      <c r="F11" s="28"/>
      <c r="G11" s="28">
        <f t="shared" si="0"/>
        <v>24</v>
      </c>
      <c r="H11" s="28"/>
      <c r="I11" s="28">
        <v>803</v>
      </c>
      <c r="J11" s="28">
        <f t="shared" si="1"/>
        <v>2.9887920298879203</v>
      </c>
    </row>
    <row r="12" spans="1:10" ht="15.75" x14ac:dyDescent="0.25">
      <c r="A12" s="57"/>
      <c r="B12" s="34" t="s">
        <v>0</v>
      </c>
      <c r="C12" s="28">
        <f>C7+C8+C9+C10+C11</f>
        <v>52</v>
      </c>
      <c r="D12" s="28">
        <f t="shared" ref="D12:F12" si="3">D7+D8+D9+D10+D11</f>
        <v>70</v>
      </c>
      <c r="E12" s="28">
        <f t="shared" si="3"/>
        <v>10</v>
      </c>
      <c r="F12" s="28">
        <f t="shared" si="3"/>
        <v>0</v>
      </c>
      <c r="G12" s="28">
        <f t="shared" si="0"/>
        <v>132</v>
      </c>
      <c r="H12" s="28"/>
      <c r="I12" s="28"/>
      <c r="J12" s="28" t="e">
        <f t="shared" si="1"/>
        <v>#DIV/0!</v>
      </c>
    </row>
    <row r="13" spans="1:10" ht="15.75" x14ac:dyDescent="0.25">
      <c r="A13" s="60">
        <v>3</v>
      </c>
      <c r="B13" s="35" t="s">
        <v>43</v>
      </c>
      <c r="C13" s="28">
        <v>2</v>
      </c>
      <c r="D13" s="28">
        <v>15</v>
      </c>
      <c r="E13" s="28">
        <v>2</v>
      </c>
      <c r="F13" s="28"/>
      <c r="G13" s="28">
        <f t="shared" si="0"/>
        <v>19</v>
      </c>
      <c r="H13" s="28"/>
      <c r="I13" s="28">
        <v>506</v>
      </c>
      <c r="J13" s="28">
        <f t="shared" si="1"/>
        <v>3.7549407114624502</v>
      </c>
    </row>
    <row r="14" spans="1:10" ht="15.75" x14ac:dyDescent="0.25">
      <c r="A14" s="56"/>
      <c r="B14" s="33" t="s">
        <v>52</v>
      </c>
      <c r="C14" s="28">
        <v>9</v>
      </c>
      <c r="D14" s="28">
        <v>13</v>
      </c>
      <c r="E14" s="28">
        <v>2</v>
      </c>
      <c r="F14" s="28"/>
      <c r="G14" s="28">
        <f t="shared" si="0"/>
        <v>24</v>
      </c>
      <c r="H14" s="28"/>
      <c r="I14" s="28">
        <v>747</v>
      </c>
      <c r="J14" s="28">
        <f t="shared" si="1"/>
        <v>3.2128514056224895</v>
      </c>
    </row>
    <row r="15" spans="1:10" ht="15.75" x14ac:dyDescent="0.25">
      <c r="A15" s="56"/>
      <c r="B15" s="33" t="s">
        <v>7</v>
      </c>
      <c r="C15" s="28">
        <v>5</v>
      </c>
      <c r="D15" s="28">
        <v>20</v>
      </c>
      <c r="E15" s="28">
        <v>2</v>
      </c>
      <c r="F15" s="28"/>
      <c r="G15" s="28">
        <f t="shared" si="0"/>
        <v>27</v>
      </c>
      <c r="H15" s="28"/>
      <c r="I15" s="28">
        <v>895</v>
      </c>
      <c r="J15" s="28">
        <f t="shared" si="1"/>
        <v>3.016759776536313</v>
      </c>
    </row>
    <row r="16" spans="1:10" ht="15.75" x14ac:dyDescent="0.25">
      <c r="A16" s="56"/>
      <c r="B16" s="33" t="s">
        <v>16</v>
      </c>
      <c r="C16" s="28">
        <v>14</v>
      </c>
      <c r="D16" s="28">
        <v>12</v>
      </c>
      <c r="E16" s="28">
        <v>2</v>
      </c>
      <c r="F16" s="28"/>
      <c r="G16" s="28">
        <f t="shared" si="0"/>
        <v>28</v>
      </c>
      <c r="H16" s="28"/>
      <c r="I16" s="28">
        <v>837</v>
      </c>
      <c r="J16" s="28">
        <f t="shared" si="1"/>
        <v>3.3452807646356031</v>
      </c>
    </row>
    <row r="17" spans="1:10" ht="15.75" x14ac:dyDescent="0.25">
      <c r="A17" s="57"/>
      <c r="B17" s="34" t="s">
        <v>0</v>
      </c>
      <c r="C17" s="28">
        <f>C13+C14+C15+C16</f>
        <v>30</v>
      </c>
      <c r="D17" s="28">
        <f t="shared" ref="D17:F17" si="4">D13+D14+D15+D16</f>
        <v>60</v>
      </c>
      <c r="E17" s="28">
        <f t="shared" si="4"/>
        <v>8</v>
      </c>
      <c r="F17" s="28">
        <f t="shared" si="4"/>
        <v>0</v>
      </c>
      <c r="G17" s="28">
        <f t="shared" si="0"/>
        <v>98</v>
      </c>
      <c r="H17" s="28"/>
      <c r="I17" s="28"/>
      <c r="J17" s="28" t="e">
        <f t="shared" si="1"/>
        <v>#DIV/0!</v>
      </c>
    </row>
    <row r="18" spans="1:10" ht="15.75" x14ac:dyDescent="0.25">
      <c r="A18" s="60">
        <v>4</v>
      </c>
      <c r="B18" s="35" t="s">
        <v>42</v>
      </c>
      <c r="C18" s="28">
        <v>5</v>
      </c>
      <c r="D18" s="28">
        <v>20</v>
      </c>
      <c r="E18" s="28">
        <v>2</v>
      </c>
      <c r="F18" s="28"/>
      <c r="G18" s="28">
        <f t="shared" si="0"/>
        <v>27</v>
      </c>
      <c r="H18" s="28"/>
      <c r="I18" s="28">
        <v>848</v>
      </c>
      <c r="J18" s="28">
        <f t="shared" si="1"/>
        <v>3.1839622641509435</v>
      </c>
    </row>
    <row r="19" spans="1:10" ht="15.75" x14ac:dyDescent="0.25">
      <c r="A19" s="56"/>
      <c r="B19" s="33" t="s">
        <v>46</v>
      </c>
      <c r="C19" s="28">
        <v>5</v>
      </c>
      <c r="D19" s="28">
        <v>15</v>
      </c>
      <c r="E19" s="28">
        <v>2</v>
      </c>
      <c r="F19" s="28"/>
      <c r="G19" s="28">
        <f t="shared" si="0"/>
        <v>22</v>
      </c>
      <c r="H19" s="28"/>
      <c r="I19" s="28">
        <v>599</v>
      </c>
      <c r="J19" s="28">
        <f t="shared" si="1"/>
        <v>3.672787979966611</v>
      </c>
    </row>
    <row r="20" spans="1:10" ht="15.75" x14ac:dyDescent="0.25">
      <c r="A20" s="56"/>
      <c r="B20" s="33" t="s">
        <v>18</v>
      </c>
      <c r="C20" s="28">
        <v>9</v>
      </c>
      <c r="D20" s="28">
        <v>15</v>
      </c>
      <c r="E20" s="28">
        <v>2</v>
      </c>
      <c r="F20" s="28"/>
      <c r="G20" s="28">
        <f t="shared" si="0"/>
        <v>26</v>
      </c>
      <c r="H20" s="28"/>
      <c r="I20" s="28">
        <v>801</v>
      </c>
      <c r="J20" s="28">
        <f t="shared" si="1"/>
        <v>3.2459425717852688</v>
      </c>
    </row>
    <row r="21" spans="1:10" ht="15.75" x14ac:dyDescent="0.25">
      <c r="A21" s="56"/>
      <c r="B21" s="33" t="s">
        <v>19</v>
      </c>
      <c r="C21" s="28">
        <v>5</v>
      </c>
      <c r="D21" s="28">
        <v>12</v>
      </c>
      <c r="E21" s="28">
        <v>2</v>
      </c>
      <c r="F21" s="28"/>
      <c r="G21" s="28">
        <f t="shared" si="0"/>
        <v>19</v>
      </c>
      <c r="H21" s="28"/>
      <c r="I21" s="28">
        <v>562</v>
      </c>
      <c r="J21" s="28">
        <f t="shared" si="1"/>
        <v>3.3807829181494666</v>
      </c>
    </row>
    <row r="22" spans="1:10" ht="15.75" x14ac:dyDescent="0.25">
      <c r="A22" s="56"/>
      <c r="B22" s="33" t="s">
        <v>22</v>
      </c>
      <c r="C22" s="28">
        <v>14</v>
      </c>
      <c r="D22" s="28">
        <v>15</v>
      </c>
      <c r="E22" s="28">
        <v>2</v>
      </c>
      <c r="F22" s="28"/>
      <c r="G22" s="28">
        <f t="shared" si="0"/>
        <v>31</v>
      </c>
      <c r="H22" s="28"/>
      <c r="I22" s="28">
        <v>942</v>
      </c>
      <c r="J22" s="28">
        <f t="shared" si="1"/>
        <v>3.2908704883227178</v>
      </c>
    </row>
    <row r="23" spans="1:10" ht="15.75" x14ac:dyDescent="0.25">
      <c r="A23" s="56"/>
      <c r="B23" s="33" t="s">
        <v>23</v>
      </c>
      <c r="C23" s="28">
        <v>14</v>
      </c>
      <c r="D23" s="28">
        <v>10</v>
      </c>
      <c r="E23" s="28">
        <v>2</v>
      </c>
      <c r="F23" s="28"/>
      <c r="G23" s="28">
        <f t="shared" si="0"/>
        <v>26</v>
      </c>
      <c r="H23" s="28"/>
      <c r="I23" s="28">
        <v>819</v>
      </c>
      <c r="J23" s="28">
        <f t="shared" si="1"/>
        <v>3.1746031746031744</v>
      </c>
    </row>
    <row r="24" spans="1:10" ht="15.75" x14ac:dyDescent="0.25">
      <c r="A24" s="57"/>
      <c r="B24" s="34" t="s">
        <v>0</v>
      </c>
      <c r="C24" s="28">
        <f>C18+C19+C20+C21+C22+C23</f>
        <v>52</v>
      </c>
      <c r="D24" s="28">
        <f t="shared" ref="D24:F24" si="5">D18+D19+D20+D21+D22+D23</f>
        <v>87</v>
      </c>
      <c r="E24" s="28">
        <f t="shared" si="5"/>
        <v>12</v>
      </c>
      <c r="F24" s="28">
        <f t="shared" si="5"/>
        <v>0</v>
      </c>
      <c r="G24" s="28">
        <f t="shared" si="0"/>
        <v>151</v>
      </c>
      <c r="H24" s="28"/>
      <c r="I24" s="28"/>
      <c r="J24" s="28" t="e">
        <f t="shared" si="1"/>
        <v>#DIV/0!</v>
      </c>
    </row>
    <row r="25" spans="1:10" ht="15.75" x14ac:dyDescent="0.25">
      <c r="A25" s="60">
        <v>5</v>
      </c>
      <c r="B25" s="36" t="s">
        <v>61</v>
      </c>
      <c r="C25" s="28">
        <v>14</v>
      </c>
      <c r="D25" s="28">
        <v>4</v>
      </c>
      <c r="E25" s="28">
        <v>1</v>
      </c>
      <c r="F25" s="28"/>
      <c r="G25" s="28">
        <f t="shared" si="0"/>
        <v>19</v>
      </c>
      <c r="H25" s="28"/>
      <c r="I25" s="28">
        <v>519</v>
      </c>
      <c r="J25" s="28">
        <f t="shared" si="1"/>
        <v>3.6608863198458574</v>
      </c>
    </row>
    <row r="26" spans="1:10" ht="15.75" x14ac:dyDescent="0.25">
      <c r="A26" s="56"/>
      <c r="B26" s="33" t="s">
        <v>37</v>
      </c>
      <c r="C26" s="28">
        <v>14</v>
      </c>
      <c r="D26" s="28">
        <v>12</v>
      </c>
      <c r="E26" s="28">
        <v>2</v>
      </c>
      <c r="F26" s="28"/>
      <c r="G26" s="28">
        <f t="shared" si="0"/>
        <v>28</v>
      </c>
      <c r="H26" s="28"/>
      <c r="I26" s="28">
        <v>853</v>
      </c>
      <c r="J26" s="28">
        <f t="shared" si="1"/>
        <v>3.2825322391559206</v>
      </c>
    </row>
    <row r="27" spans="1:10" ht="15.75" x14ac:dyDescent="0.25">
      <c r="A27" s="56"/>
      <c r="B27" s="33" t="s">
        <v>12</v>
      </c>
      <c r="C27" s="28">
        <v>24</v>
      </c>
      <c r="D27" s="28">
        <v>10</v>
      </c>
      <c r="E27" s="28">
        <v>2</v>
      </c>
      <c r="F27" s="28"/>
      <c r="G27" s="28">
        <f t="shared" si="0"/>
        <v>36</v>
      </c>
      <c r="H27" s="28"/>
      <c r="I27" s="28">
        <v>1228</v>
      </c>
      <c r="J27" s="28">
        <f t="shared" si="1"/>
        <v>2.9315960912052117</v>
      </c>
    </row>
    <row r="28" spans="1:10" ht="15.75" x14ac:dyDescent="0.25">
      <c r="A28" s="56"/>
      <c r="B28" s="33" t="s">
        <v>14</v>
      </c>
      <c r="C28" s="28">
        <v>24</v>
      </c>
      <c r="D28" s="28">
        <v>10</v>
      </c>
      <c r="E28" s="28">
        <v>2</v>
      </c>
      <c r="F28" s="28"/>
      <c r="G28" s="28">
        <f t="shared" si="0"/>
        <v>36</v>
      </c>
      <c r="H28" s="28"/>
      <c r="I28" s="28">
        <v>1158</v>
      </c>
      <c r="J28" s="28">
        <f t="shared" si="1"/>
        <v>3.1088082901554404</v>
      </c>
    </row>
    <row r="29" spans="1:10" ht="15.75" x14ac:dyDescent="0.25">
      <c r="A29" s="57"/>
      <c r="B29" s="34" t="s">
        <v>0</v>
      </c>
      <c r="C29" s="28">
        <f>C25+C26+C27+C28</f>
        <v>76</v>
      </c>
      <c r="D29" s="28">
        <f t="shared" ref="D29:F29" si="6">D25+D26+D27+D28</f>
        <v>36</v>
      </c>
      <c r="E29" s="28">
        <f t="shared" si="6"/>
        <v>7</v>
      </c>
      <c r="F29" s="28">
        <f t="shared" si="6"/>
        <v>0</v>
      </c>
      <c r="G29" s="28">
        <f t="shared" si="0"/>
        <v>119</v>
      </c>
      <c r="H29" s="28"/>
      <c r="I29" s="28"/>
      <c r="J29" s="28" t="e">
        <f t="shared" si="1"/>
        <v>#DIV/0!</v>
      </c>
    </row>
    <row r="30" spans="1:10" ht="31.5" x14ac:dyDescent="0.25">
      <c r="A30" s="60">
        <v>6</v>
      </c>
      <c r="B30" s="35" t="s">
        <v>73</v>
      </c>
      <c r="C30" s="28">
        <v>10</v>
      </c>
      <c r="D30" s="28">
        <v>20</v>
      </c>
      <c r="E30" s="28">
        <v>2</v>
      </c>
      <c r="F30" s="28"/>
      <c r="G30" s="28">
        <f t="shared" si="0"/>
        <v>32</v>
      </c>
      <c r="H30" s="28"/>
      <c r="I30" s="28">
        <v>893</v>
      </c>
      <c r="J30" s="28">
        <f t="shared" si="1"/>
        <v>3.5834266517357225</v>
      </c>
    </row>
    <row r="31" spans="1:10" ht="15.75" x14ac:dyDescent="0.25">
      <c r="A31" s="56"/>
      <c r="B31" s="33" t="s">
        <v>39</v>
      </c>
      <c r="C31" s="28">
        <v>3</v>
      </c>
      <c r="D31" s="28">
        <v>18</v>
      </c>
      <c r="E31" s="28">
        <v>2</v>
      </c>
      <c r="F31" s="28"/>
      <c r="G31" s="28">
        <f t="shared" si="0"/>
        <v>23</v>
      </c>
      <c r="H31" s="28"/>
      <c r="I31" s="28">
        <v>667</v>
      </c>
      <c r="J31" s="28">
        <f t="shared" si="1"/>
        <v>3.4482758620689653</v>
      </c>
    </row>
    <row r="32" spans="1:10" ht="15.75" x14ac:dyDescent="0.25">
      <c r="A32" s="57"/>
      <c r="B32" s="34" t="s">
        <v>0</v>
      </c>
      <c r="C32" s="28">
        <f>C30+C31</f>
        <v>13</v>
      </c>
      <c r="D32" s="28">
        <f t="shared" ref="D32:F32" si="7">D30+D31</f>
        <v>38</v>
      </c>
      <c r="E32" s="28">
        <f t="shared" si="7"/>
        <v>4</v>
      </c>
      <c r="F32" s="28">
        <f t="shared" si="7"/>
        <v>0</v>
      </c>
      <c r="G32" s="28">
        <f t="shared" si="0"/>
        <v>55</v>
      </c>
      <c r="H32" s="28"/>
      <c r="I32" s="28"/>
      <c r="J32" s="28" t="e">
        <f t="shared" si="1"/>
        <v>#DIV/0!</v>
      </c>
    </row>
    <row r="33" spans="1:10" ht="47.25" x14ac:dyDescent="0.25">
      <c r="A33" s="65">
        <v>7</v>
      </c>
      <c r="B33" s="36" t="s">
        <v>74</v>
      </c>
      <c r="C33" s="28">
        <v>15</v>
      </c>
      <c r="D33" s="28">
        <v>3</v>
      </c>
      <c r="E33" s="28">
        <v>2</v>
      </c>
      <c r="F33" s="28"/>
      <c r="G33" s="28">
        <f t="shared" si="0"/>
        <v>20</v>
      </c>
      <c r="H33" s="28"/>
      <c r="I33" s="28">
        <v>544</v>
      </c>
      <c r="J33" s="28">
        <f t="shared" si="1"/>
        <v>3.6764705882352944</v>
      </c>
    </row>
    <row r="34" spans="1:10" ht="15.75" x14ac:dyDescent="0.25">
      <c r="A34" s="65"/>
      <c r="B34" s="33" t="s">
        <v>3</v>
      </c>
      <c r="C34" s="28">
        <v>9</v>
      </c>
      <c r="D34" s="28">
        <v>10</v>
      </c>
      <c r="E34" s="28">
        <v>2</v>
      </c>
      <c r="F34" s="28"/>
      <c r="G34" s="28">
        <f t="shared" si="0"/>
        <v>21</v>
      </c>
      <c r="H34" s="28"/>
      <c r="I34" s="28">
        <v>685</v>
      </c>
      <c r="J34" s="28">
        <f t="shared" si="1"/>
        <v>3.0656934306569341</v>
      </c>
    </row>
    <row r="35" spans="1:10" ht="15.75" x14ac:dyDescent="0.25">
      <c r="A35" s="65"/>
      <c r="B35" s="37" t="s">
        <v>53</v>
      </c>
      <c r="C35" s="28">
        <v>5</v>
      </c>
      <c r="D35" s="28">
        <v>12</v>
      </c>
      <c r="E35" s="28">
        <v>3</v>
      </c>
      <c r="F35" s="28"/>
      <c r="G35" s="28">
        <f t="shared" si="0"/>
        <v>20</v>
      </c>
      <c r="H35" s="28"/>
      <c r="I35" s="28">
        <v>1119</v>
      </c>
      <c r="J35" s="28">
        <f t="shared" si="1"/>
        <v>1.7873100983020553</v>
      </c>
    </row>
    <row r="36" spans="1:10" ht="15.75" x14ac:dyDescent="0.25">
      <c r="A36" s="65"/>
      <c r="B36" s="34" t="s">
        <v>0</v>
      </c>
      <c r="C36" s="28">
        <f>C33+C34+C35</f>
        <v>29</v>
      </c>
      <c r="D36" s="28">
        <f t="shared" ref="D36:F36" si="8">D33+D34+D35</f>
        <v>25</v>
      </c>
      <c r="E36" s="28">
        <f t="shared" si="8"/>
        <v>7</v>
      </c>
      <c r="F36" s="28">
        <f t="shared" si="8"/>
        <v>0</v>
      </c>
      <c r="G36" s="28">
        <f t="shared" si="0"/>
        <v>61</v>
      </c>
      <c r="H36" s="28"/>
      <c r="I36" s="28"/>
      <c r="J36" s="28" t="e">
        <f t="shared" si="1"/>
        <v>#DIV/0!</v>
      </c>
    </row>
    <row r="37" spans="1:10" ht="18.75" x14ac:dyDescent="0.25">
      <c r="A37" s="43" t="s">
        <v>36</v>
      </c>
      <c r="B37" s="64"/>
      <c r="C37" s="28"/>
      <c r="D37" s="28" t="s">
        <v>91</v>
      </c>
      <c r="E37" s="28"/>
      <c r="F37" s="28"/>
      <c r="G37" s="28" t="e">
        <f t="shared" si="0"/>
        <v>#VALUE!</v>
      </c>
      <c r="H37" s="28"/>
      <c r="I37" s="28"/>
      <c r="J37" s="28" t="e">
        <f t="shared" si="1"/>
        <v>#VALUE!</v>
      </c>
    </row>
    <row r="38" spans="1:10" ht="15.75" x14ac:dyDescent="0.25">
      <c r="A38" s="26">
        <v>1</v>
      </c>
      <c r="B38" s="38" t="s">
        <v>41</v>
      </c>
      <c r="C38" s="28"/>
      <c r="D38" s="28">
        <v>10</v>
      </c>
      <c r="E38" s="28"/>
      <c r="F38" s="28"/>
      <c r="G38" s="28">
        <f t="shared" si="0"/>
        <v>10</v>
      </c>
      <c r="H38" s="28"/>
      <c r="I38" s="28"/>
      <c r="J38" s="28" t="e">
        <f t="shared" si="1"/>
        <v>#DIV/0!</v>
      </c>
    </row>
    <row r="39" spans="1:10" x14ac:dyDescent="0.25">
      <c r="C39" s="28"/>
      <c r="D39" s="28"/>
      <c r="E39" s="28"/>
      <c r="F39" s="28"/>
      <c r="G39" s="28">
        <f t="shared" si="0"/>
        <v>0</v>
      </c>
      <c r="H39" s="28"/>
      <c r="I39" s="28"/>
      <c r="J39" s="28" t="e">
        <f t="shared" si="1"/>
        <v>#DIV/0!</v>
      </c>
    </row>
    <row r="40" spans="1:10" ht="26.25" x14ac:dyDescent="0.4">
      <c r="C40" s="42">
        <f>C6+C12+C17+C24+C29+C32+C36</f>
        <v>298</v>
      </c>
      <c r="D40" s="42">
        <f>D6+D12+D17+D24+D29+D32+D36+D38</f>
        <v>390</v>
      </c>
      <c r="E40" s="42">
        <f>E6+E12+E17+E24+E29+E32+E36</f>
        <v>56</v>
      </c>
      <c r="F40" s="42">
        <f>F6+F12+F17+F24+F29+F32+F36</f>
        <v>0</v>
      </c>
      <c r="G40" s="41">
        <f t="shared" si="0"/>
        <v>744</v>
      </c>
      <c r="H40" s="1">
        <f>H6+H12+H17+H24+H29+H32+H36</f>
        <v>0</v>
      </c>
    </row>
  </sheetData>
  <mergeCells count="9">
    <mergeCell ref="A1:B1"/>
    <mergeCell ref="A2:A6"/>
    <mergeCell ref="A7:A12"/>
    <mergeCell ref="A37:B37"/>
    <mergeCell ref="A33:A36"/>
    <mergeCell ref="A30:A32"/>
    <mergeCell ref="A13:A17"/>
    <mergeCell ref="A18:A24"/>
    <mergeCell ref="A25:A29"/>
  </mergeCells>
  <pageMargins left="0.7" right="0.7" top="0.75" bottom="0.75" header="0.3" footer="0.3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 смена</vt:lpstr>
      <vt:lpstr>2 смена</vt:lpstr>
      <vt:lpstr>3 смена</vt:lpstr>
      <vt:lpstr>'1 смена'!Область_печати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Виктория Николаевна</dc:creator>
  <cp:lastModifiedBy>1234</cp:lastModifiedBy>
  <cp:lastPrinted>2025-01-28T04:50:27Z</cp:lastPrinted>
  <dcterms:created xsi:type="dcterms:W3CDTF">2021-02-02T05:23:30Z</dcterms:created>
  <dcterms:modified xsi:type="dcterms:W3CDTF">2025-02-05T04:02:04Z</dcterms:modified>
</cp:coreProperties>
</file>